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25600" windowHeight="14140" activeTab="2"/>
  </bookViews>
  <sheets>
    <sheet name="Niveau 1" sheetId="2" r:id="rId1"/>
    <sheet name="Niveau 2" sheetId="1" r:id="rId2"/>
    <sheet name="Niveau 3" sheetId="5" r:id="rId3"/>
    <sheet name="Niveau 4" sheetId="6" r:id="rId4"/>
    <sheet name="Niveau 5" sheetId="7" r:id="rId5"/>
    <sheet name="Niveau 6" sheetId="8" r:id="rId6"/>
    <sheet name="Grand test" sheetId="9" r:id="rId7"/>
    <sheet name="Graph élève" sheetId="3" r:id="rId8"/>
    <sheet name="Graphique Classe" sheetId="10" r:id="rId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9" l="1"/>
  <c r="N17" i="2"/>
  <c r="E17" i="2"/>
  <c r="N30" i="2"/>
  <c r="L30" i="2"/>
  <c r="I30" i="2"/>
  <c r="H30" i="2"/>
  <c r="E30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B30" i="2"/>
  <c r="N29" i="2"/>
  <c r="L29" i="2"/>
  <c r="I29" i="2"/>
  <c r="H29" i="2"/>
  <c r="E29" i="2"/>
  <c r="B29" i="2"/>
  <c r="N28" i="2"/>
  <c r="L28" i="2"/>
  <c r="I28" i="2"/>
  <c r="H28" i="2"/>
  <c r="E28" i="2"/>
  <c r="B28" i="2"/>
  <c r="N27" i="2"/>
  <c r="L27" i="2"/>
  <c r="I27" i="2"/>
  <c r="H27" i="2"/>
  <c r="E27" i="2"/>
  <c r="B27" i="2"/>
  <c r="N26" i="2"/>
  <c r="L26" i="2"/>
  <c r="I26" i="2"/>
  <c r="H26" i="2"/>
  <c r="E26" i="2"/>
  <c r="B26" i="2"/>
  <c r="N25" i="2"/>
  <c r="L25" i="2"/>
  <c r="I25" i="2"/>
  <c r="H25" i="2"/>
  <c r="E25" i="2"/>
  <c r="B25" i="2"/>
  <c r="N24" i="2"/>
  <c r="L24" i="2"/>
  <c r="I24" i="2"/>
  <c r="H24" i="2"/>
  <c r="E24" i="2"/>
  <c r="B24" i="2"/>
  <c r="N23" i="2"/>
  <c r="L23" i="2"/>
  <c r="I23" i="2"/>
  <c r="H23" i="2"/>
  <c r="E23" i="2"/>
  <c r="B23" i="2"/>
  <c r="N22" i="2"/>
  <c r="L22" i="2"/>
  <c r="I22" i="2"/>
  <c r="H22" i="2"/>
  <c r="E22" i="2"/>
  <c r="B22" i="2"/>
  <c r="N21" i="2"/>
  <c r="L21" i="2"/>
  <c r="I21" i="2"/>
  <c r="H21" i="2"/>
  <c r="E21" i="2"/>
  <c r="B21" i="2"/>
  <c r="N20" i="2"/>
  <c r="I20" i="2"/>
  <c r="L8" i="2"/>
  <c r="H18" i="2"/>
  <c r="H20" i="2"/>
  <c r="E20" i="2"/>
  <c r="B20" i="2"/>
  <c r="N19" i="2"/>
  <c r="L19" i="2"/>
  <c r="I19" i="2"/>
  <c r="H19" i="2"/>
  <c r="E19" i="2"/>
  <c r="B19" i="2"/>
  <c r="N18" i="2"/>
  <c r="I18" i="2"/>
  <c r="E18" i="2"/>
  <c r="B18" i="2"/>
  <c r="L17" i="2"/>
  <c r="I17" i="2"/>
  <c r="H17" i="2"/>
  <c r="B17" i="2"/>
  <c r="N16" i="2"/>
  <c r="L16" i="2"/>
  <c r="I16" i="2"/>
  <c r="H16" i="2"/>
  <c r="E16" i="2"/>
  <c r="B16" i="2"/>
  <c r="N15" i="2"/>
  <c r="L15" i="2"/>
  <c r="I15" i="2"/>
  <c r="H15" i="2"/>
  <c r="E15" i="2"/>
  <c r="B15" i="2"/>
  <c r="N14" i="2"/>
  <c r="L14" i="2"/>
  <c r="I14" i="2"/>
  <c r="H14" i="2"/>
  <c r="E14" i="2"/>
  <c r="B14" i="2"/>
  <c r="N13" i="2"/>
  <c r="L13" i="2"/>
  <c r="I13" i="2"/>
  <c r="H13" i="2"/>
  <c r="E13" i="2"/>
  <c r="B13" i="2"/>
  <c r="N12" i="2"/>
  <c r="L12" i="2"/>
  <c r="I12" i="2"/>
  <c r="H12" i="2"/>
  <c r="E12" i="2"/>
  <c r="B12" i="2"/>
  <c r="N11" i="2"/>
  <c r="L11" i="2"/>
  <c r="I11" i="2"/>
  <c r="H11" i="2"/>
  <c r="E11" i="2"/>
  <c r="B11" i="2"/>
  <c r="L10" i="2"/>
  <c r="I10" i="2"/>
  <c r="H10" i="2"/>
  <c r="E10" i="2"/>
  <c r="B10" i="2"/>
  <c r="N9" i="2"/>
  <c r="L9" i="2"/>
  <c r="I9" i="2"/>
  <c r="H9" i="2"/>
  <c r="E9" i="2"/>
  <c r="B9" i="2"/>
  <c r="N8" i="2"/>
  <c r="I8" i="2"/>
  <c r="H8" i="2"/>
  <c r="E8" i="2"/>
  <c r="B8" i="2"/>
  <c r="N7" i="2"/>
  <c r="L7" i="2"/>
  <c r="I7" i="2"/>
  <c r="H7" i="2"/>
  <c r="E7" i="2"/>
  <c r="B7" i="2"/>
  <c r="N6" i="2"/>
  <c r="I6" i="2"/>
  <c r="H6" i="2"/>
  <c r="E6" i="2"/>
  <c r="B6" i="2"/>
  <c r="K1" i="2"/>
  <c r="L1" i="2"/>
  <c r="H2" i="2"/>
  <c r="A2" i="2"/>
  <c r="N27" i="1"/>
  <c r="Q26" i="1"/>
  <c r="N25" i="1"/>
  <c r="O27" i="1"/>
  <c r="Q15" i="9"/>
  <c r="K15" i="9"/>
  <c r="N29" i="9"/>
  <c r="H29" i="9"/>
  <c r="Q30" i="9"/>
  <c r="E30" i="9"/>
  <c r="R29" i="9"/>
  <c r="K29" i="9"/>
  <c r="R28" i="9"/>
  <c r="Q28" i="9"/>
  <c r="Q27" i="9"/>
  <c r="K27" i="9"/>
  <c r="R26" i="9"/>
  <c r="K26" i="9"/>
  <c r="Q26" i="9"/>
  <c r="Q25" i="9"/>
  <c r="K25" i="9"/>
  <c r="Q24" i="9"/>
  <c r="E24" i="9"/>
  <c r="R23" i="9"/>
  <c r="K23" i="9"/>
  <c r="Q22" i="9"/>
  <c r="K22" i="9"/>
  <c r="Q21" i="9"/>
  <c r="K21" i="9"/>
  <c r="R20" i="9"/>
  <c r="K20" i="9"/>
  <c r="Q20" i="9"/>
  <c r="R19" i="9"/>
  <c r="Q19" i="9"/>
  <c r="R18" i="9"/>
  <c r="K18" i="9"/>
  <c r="Q18" i="9"/>
  <c r="R17" i="9"/>
  <c r="Q17" i="9"/>
  <c r="Q23" i="9"/>
  <c r="R16" i="9"/>
  <c r="K16" i="9"/>
  <c r="Q16" i="9"/>
  <c r="R14" i="9"/>
  <c r="Q14" i="9"/>
  <c r="Q13" i="9"/>
  <c r="E13" i="9"/>
  <c r="R12" i="9"/>
  <c r="Q12" i="9"/>
  <c r="E12" i="9"/>
  <c r="Q11" i="9"/>
  <c r="K11" i="9"/>
  <c r="R10" i="9"/>
  <c r="Q10" i="9"/>
  <c r="R9" i="9"/>
  <c r="Q9" i="9"/>
  <c r="Q8" i="9"/>
  <c r="K8" i="9"/>
  <c r="Q7" i="9"/>
  <c r="K7" i="9"/>
  <c r="R6" i="9"/>
  <c r="Q6" i="9"/>
  <c r="O30" i="9"/>
  <c r="H30" i="9"/>
  <c r="N30" i="9"/>
  <c r="N16" i="9"/>
  <c r="H16" i="9"/>
  <c r="N27" i="9"/>
  <c r="B27" i="9"/>
  <c r="O17" i="9"/>
  <c r="N17" i="9"/>
  <c r="O28" i="9"/>
  <c r="N28" i="9"/>
  <c r="N25" i="9"/>
  <c r="B25" i="9"/>
  <c r="O24" i="9"/>
  <c r="N24" i="9"/>
  <c r="O23" i="9"/>
  <c r="N23" i="9"/>
  <c r="N22" i="9"/>
  <c r="B22" i="9"/>
  <c r="N21" i="9"/>
  <c r="H21" i="9"/>
  <c r="O20" i="9"/>
  <c r="N20" i="9"/>
  <c r="N19" i="9"/>
  <c r="H19" i="9"/>
  <c r="O18" i="9"/>
  <c r="H18" i="9"/>
  <c r="O15" i="9"/>
  <c r="H15" i="9"/>
  <c r="O9" i="9"/>
  <c r="H9" i="9"/>
  <c r="N14" i="9"/>
  <c r="H14" i="9"/>
  <c r="N13" i="9"/>
  <c r="H13" i="9"/>
  <c r="N6" i="9"/>
  <c r="N12" i="9"/>
  <c r="N26" i="9"/>
  <c r="B26" i="9"/>
  <c r="N15" i="9"/>
  <c r="O12" i="9"/>
  <c r="H12" i="9"/>
  <c r="N11" i="9"/>
  <c r="H11" i="9"/>
  <c r="N10" i="9"/>
  <c r="H10" i="9"/>
  <c r="N9" i="9"/>
  <c r="O8" i="9"/>
  <c r="N8" i="9"/>
  <c r="O7" i="9"/>
  <c r="N7" i="9"/>
  <c r="H7" i="9"/>
  <c r="O6" i="9"/>
  <c r="N1" i="9"/>
  <c r="O1" i="9"/>
  <c r="Q6" i="8"/>
  <c r="K6" i="8"/>
  <c r="O6" i="8"/>
  <c r="Q28" i="8"/>
  <c r="K28" i="8"/>
  <c r="Q16" i="8"/>
  <c r="K16" i="8"/>
  <c r="N29" i="8"/>
  <c r="H29" i="8"/>
  <c r="N23" i="8"/>
  <c r="B23" i="8"/>
  <c r="Q22" i="8"/>
  <c r="K22" i="8"/>
  <c r="Q10" i="8"/>
  <c r="K10" i="8"/>
  <c r="B29" i="8"/>
  <c r="N17" i="8"/>
  <c r="H17" i="8"/>
  <c r="N11" i="8"/>
  <c r="H11" i="8"/>
  <c r="Q15" i="8"/>
  <c r="E15" i="8"/>
  <c r="N22" i="8"/>
  <c r="H22" i="8"/>
  <c r="N10" i="8"/>
  <c r="H10" i="8"/>
  <c r="Q27" i="8"/>
  <c r="K27" i="8"/>
  <c r="Q21" i="8"/>
  <c r="E21" i="8"/>
  <c r="Q9" i="8"/>
  <c r="E9" i="8"/>
  <c r="N28" i="8"/>
  <c r="H28" i="8"/>
  <c r="N16" i="8"/>
  <c r="H16" i="8"/>
  <c r="Q26" i="8"/>
  <c r="E26" i="8"/>
  <c r="Q14" i="8"/>
  <c r="E14" i="8"/>
  <c r="N27" i="8"/>
  <c r="B27" i="8"/>
  <c r="N15" i="8"/>
  <c r="B15" i="8"/>
  <c r="K26" i="8"/>
  <c r="Q20" i="8"/>
  <c r="K20" i="8"/>
  <c r="Q8" i="8"/>
  <c r="K8" i="8"/>
  <c r="N21" i="8"/>
  <c r="H21" i="8"/>
  <c r="N9" i="8"/>
  <c r="B9" i="8"/>
  <c r="N14" i="8"/>
  <c r="Q25" i="8"/>
  <c r="R19" i="8"/>
  <c r="Q13" i="8"/>
  <c r="R25" i="8"/>
  <c r="Q19" i="8"/>
  <c r="R13" i="8"/>
  <c r="R7" i="8"/>
  <c r="Q7" i="8"/>
  <c r="O26" i="8"/>
  <c r="N26" i="8"/>
  <c r="O20" i="8"/>
  <c r="N20" i="8"/>
  <c r="O14" i="8"/>
  <c r="O8" i="8"/>
  <c r="N8" i="8"/>
  <c r="Q24" i="8"/>
  <c r="K24" i="8"/>
  <c r="N19" i="8"/>
  <c r="B19" i="8"/>
  <c r="Q30" i="8"/>
  <c r="K30" i="8"/>
  <c r="Q18" i="8"/>
  <c r="E18" i="8"/>
  <c r="Q12" i="8"/>
  <c r="K12" i="8"/>
  <c r="N25" i="8"/>
  <c r="B25" i="8"/>
  <c r="N13" i="8"/>
  <c r="B13" i="8"/>
  <c r="N7" i="8"/>
  <c r="B7" i="8"/>
  <c r="R29" i="8"/>
  <c r="Q29" i="8"/>
  <c r="R23" i="8"/>
  <c r="Q23" i="8"/>
  <c r="R17" i="8"/>
  <c r="Q17" i="8"/>
  <c r="R11" i="8"/>
  <c r="Q11" i="8"/>
  <c r="O30" i="8"/>
  <c r="N30" i="8"/>
  <c r="O24" i="8"/>
  <c r="N24" i="8"/>
  <c r="O18" i="8"/>
  <c r="N18" i="8"/>
  <c r="O12" i="8"/>
  <c r="N12" i="8"/>
  <c r="N6" i="8"/>
  <c r="O25" i="8"/>
  <c r="N1" i="8"/>
  <c r="L1" i="8"/>
  <c r="R26" i="7"/>
  <c r="Q26" i="7"/>
  <c r="R20" i="7"/>
  <c r="Q20" i="7"/>
  <c r="R14" i="7"/>
  <c r="Q14" i="7"/>
  <c r="R8" i="7"/>
  <c r="Q8" i="7"/>
  <c r="O27" i="7"/>
  <c r="N27" i="7"/>
  <c r="O21" i="7"/>
  <c r="N21" i="7"/>
  <c r="O15" i="7"/>
  <c r="N15" i="7"/>
  <c r="O27" i="6"/>
  <c r="N27" i="6"/>
  <c r="R26" i="6"/>
  <c r="Q26" i="6"/>
  <c r="R20" i="6"/>
  <c r="Q20" i="6"/>
  <c r="R14" i="6"/>
  <c r="Q14" i="6"/>
  <c r="R8" i="6"/>
  <c r="Q8" i="6"/>
  <c r="Q27" i="7"/>
  <c r="E27" i="7"/>
  <c r="Q21" i="7"/>
  <c r="E21" i="7"/>
  <c r="Q15" i="7"/>
  <c r="E15" i="7"/>
  <c r="Q9" i="7"/>
  <c r="E9" i="7"/>
  <c r="N28" i="7"/>
  <c r="B28" i="7"/>
  <c r="N22" i="7"/>
  <c r="B22" i="7"/>
  <c r="N16" i="7"/>
  <c r="B16" i="7"/>
  <c r="N10" i="7"/>
  <c r="B10" i="7"/>
  <c r="O9" i="7"/>
  <c r="N9" i="7"/>
  <c r="R25" i="7"/>
  <c r="Q25" i="7"/>
  <c r="R13" i="7"/>
  <c r="Q13" i="7"/>
  <c r="O26" i="7"/>
  <c r="N26" i="7"/>
  <c r="O14" i="7"/>
  <c r="N14" i="7"/>
  <c r="Q19" i="7"/>
  <c r="R19" i="7"/>
  <c r="Q7" i="7"/>
  <c r="R7" i="7"/>
  <c r="N20" i="7"/>
  <c r="O20" i="7"/>
  <c r="N8" i="7"/>
  <c r="O8" i="7"/>
  <c r="N7" i="7"/>
  <c r="B7" i="7"/>
  <c r="N12" i="7"/>
  <c r="N18" i="7"/>
  <c r="N6" i="7"/>
  <c r="H6" i="7"/>
  <c r="R30" i="7"/>
  <c r="N29" i="7"/>
  <c r="O29" i="7"/>
  <c r="Q28" i="7"/>
  <c r="R28" i="7"/>
  <c r="O25" i="7"/>
  <c r="N23" i="7"/>
  <c r="O23" i="7"/>
  <c r="Q22" i="7"/>
  <c r="R22" i="7"/>
  <c r="N17" i="7"/>
  <c r="O17" i="7"/>
  <c r="Q16" i="7"/>
  <c r="R16" i="7"/>
  <c r="N11" i="7"/>
  <c r="O11" i="7"/>
  <c r="Q10" i="7"/>
  <c r="R10" i="7"/>
  <c r="N1" i="7"/>
  <c r="L1" i="7"/>
  <c r="Q28" i="6"/>
  <c r="R28" i="6"/>
  <c r="E28" i="6"/>
  <c r="Q22" i="6"/>
  <c r="R22" i="6"/>
  <c r="E22" i="6"/>
  <c r="Q16" i="6"/>
  <c r="R16" i="6"/>
  <c r="E16" i="6"/>
  <c r="Q10" i="6"/>
  <c r="R10" i="6"/>
  <c r="E10" i="6"/>
  <c r="N29" i="6"/>
  <c r="O29" i="6"/>
  <c r="B29" i="6"/>
  <c r="N23" i="6"/>
  <c r="O23" i="6"/>
  <c r="B23" i="6"/>
  <c r="N17" i="6"/>
  <c r="O17" i="6"/>
  <c r="B17" i="6"/>
  <c r="O8" i="6"/>
  <c r="N8" i="6"/>
  <c r="N11" i="6"/>
  <c r="H11" i="6"/>
  <c r="Q21" i="6"/>
  <c r="Q9" i="6"/>
  <c r="N22" i="6"/>
  <c r="N10" i="6"/>
  <c r="Q27" i="6"/>
  <c r="Q15" i="6"/>
  <c r="N28" i="6"/>
  <c r="N16" i="6"/>
  <c r="O21" i="6"/>
  <c r="N21" i="6"/>
  <c r="O15" i="6"/>
  <c r="N15" i="6"/>
  <c r="O9" i="6"/>
  <c r="N9" i="6"/>
  <c r="R25" i="6"/>
  <c r="Q25" i="6"/>
  <c r="R19" i="6"/>
  <c r="Q19" i="6"/>
  <c r="R13" i="6"/>
  <c r="Q13" i="6"/>
  <c r="R7" i="6"/>
  <c r="Q7" i="6"/>
  <c r="N26" i="6"/>
  <c r="O26" i="6"/>
  <c r="N20" i="6"/>
  <c r="O20" i="6"/>
  <c r="O14" i="6"/>
  <c r="N14" i="6"/>
  <c r="Q30" i="6"/>
  <c r="K30" i="6"/>
  <c r="Q24" i="6"/>
  <c r="K24" i="6"/>
  <c r="Q18" i="6"/>
  <c r="K18" i="6"/>
  <c r="Q12" i="6"/>
  <c r="K12" i="6"/>
  <c r="Q6" i="6"/>
  <c r="K6" i="6"/>
  <c r="N13" i="6"/>
  <c r="H13" i="6"/>
  <c r="E30" i="6"/>
  <c r="N25" i="6"/>
  <c r="B25" i="6"/>
  <c r="N19" i="6"/>
  <c r="B19" i="6"/>
  <c r="N7" i="6"/>
  <c r="H7" i="6"/>
  <c r="R30" i="6"/>
  <c r="O30" i="6"/>
  <c r="H30" i="6"/>
  <c r="N30" i="6"/>
  <c r="R29" i="6"/>
  <c r="K29" i="6"/>
  <c r="Q29" i="6"/>
  <c r="O28" i="6"/>
  <c r="R27" i="6"/>
  <c r="O25" i="6"/>
  <c r="O24" i="6"/>
  <c r="H24" i="6"/>
  <c r="N24" i="6"/>
  <c r="R23" i="6"/>
  <c r="K23" i="6"/>
  <c r="Q23" i="6"/>
  <c r="O22" i="6"/>
  <c r="R21" i="6"/>
  <c r="O18" i="6"/>
  <c r="H18" i="6"/>
  <c r="N18" i="6"/>
  <c r="R17" i="6"/>
  <c r="K17" i="6"/>
  <c r="Q17" i="6"/>
  <c r="O16" i="6"/>
  <c r="R15" i="6"/>
  <c r="O12" i="6"/>
  <c r="H12" i="6"/>
  <c r="N12" i="6"/>
  <c r="R11" i="6"/>
  <c r="K11" i="6"/>
  <c r="Q11" i="6"/>
  <c r="O10" i="6"/>
  <c r="B10" i="6"/>
  <c r="R9" i="6"/>
  <c r="O6" i="6"/>
  <c r="H6" i="6"/>
  <c r="N6" i="6"/>
  <c r="N1" i="6"/>
  <c r="L1" i="6"/>
  <c r="R26" i="5"/>
  <c r="Q26" i="5"/>
  <c r="R20" i="5"/>
  <c r="Q20" i="5"/>
  <c r="R14" i="5"/>
  <c r="Q14" i="5"/>
  <c r="R8" i="5"/>
  <c r="Q8" i="5"/>
  <c r="O29" i="5"/>
  <c r="N29" i="5"/>
  <c r="O23" i="5"/>
  <c r="N23" i="5"/>
  <c r="O17" i="5"/>
  <c r="N17" i="5"/>
  <c r="O11" i="5"/>
  <c r="N11" i="5"/>
  <c r="Q9" i="5"/>
  <c r="Q15" i="5"/>
  <c r="Q21" i="5"/>
  <c r="Q27" i="5"/>
  <c r="R27" i="5"/>
  <c r="R21" i="5"/>
  <c r="R15" i="5"/>
  <c r="R9" i="5"/>
  <c r="O28" i="5"/>
  <c r="N28" i="5"/>
  <c r="O22" i="5"/>
  <c r="N22" i="5"/>
  <c r="O16" i="5"/>
  <c r="N16" i="5"/>
  <c r="O10" i="5"/>
  <c r="N10" i="5"/>
  <c r="O27" i="5"/>
  <c r="H27" i="5"/>
  <c r="N27" i="5"/>
  <c r="O21" i="5"/>
  <c r="H21" i="5"/>
  <c r="O15" i="5"/>
  <c r="H15" i="5"/>
  <c r="O9" i="5"/>
  <c r="H9" i="5"/>
  <c r="Q25" i="5"/>
  <c r="K25" i="5"/>
  <c r="Q19" i="5"/>
  <c r="K19" i="5"/>
  <c r="Q13" i="5"/>
  <c r="K13" i="5"/>
  <c r="Q7" i="5"/>
  <c r="K7" i="5"/>
  <c r="E25" i="5"/>
  <c r="N26" i="5"/>
  <c r="H26" i="5"/>
  <c r="N20" i="5"/>
  <c r="B20" i="5"/>
  <c r="N14" i="5"/>
  <c r="B14" i="5"/>
  <c r="N8" i="5"/>
  <c r="B8" i="5"/>
  <c r="N7" i="5"/>
  <c r="Q12" i="5"/>
  <c r="R30" i="5"/>
  <c r="O30" i="5"/>
  <c r="H30" i="5"/>
  <c r="N30" i="5"/>
  <c r="R29" i="5"/>
  <c r="K29" i="5"/>
  <c r="Q29" i="5"/>
  <c r="Q28" i="5"/>
  <c r="K28" i="5"/>
  <c r="O26" i="5"/>
  <c r="O25" i="5"/>
  <c r="O24" i="5"/>
  <c r="H24" i="5"/>
  <c r="N24" i="5"/>
  <c r="R23" i="5"/>
  <c r="K23" i="5"/>
  <c r="Q23" i="5"/>
  <c r="Q22" i="5"/>
  <c r="K22" i="5"/>
  <c r="N21" i="5"/>
  <c r="O20" i="5"/>
  <c r="O18" i="5"/>
  <c r="H18" i="5"/>
  <c r="N18" i="5"/>
  <c r="R17" i="5"/>
  <c r="K17" i="5"/>
  <c r="Q17" i="5"/>
  <c r="Q16" i="5"/>
  <c r="E16" i="5"/>
  <c r="N15" i="5"/>
  <c r="B15" i="5"/>
  <c r="O12" i="5"/>
  <c r="H12" i="5"/>
  <c r="N12" i="5"/>
  <c r="R11" i="5"/>
  <c r="K11" i="5"/>
  <c r="Q11" i="5"/>
  <c r="Q10" i="5"/>
  <c r="E10" i="5"/>
  <c r="N9" i="5"/>
  <c r="O6" i="5"/>
  <c r="H6" i="5"/>
  <c r="N6" i="5"/>
  <c r="K1" i="5"/>
  <c r="L1" i="5"/>
  <c r="Q9" i="1"/>
  <c r="K9" i="1"/>
  <c r="Q15" i="1"/>
  <c r="K15" i="1"/>
  <c r="Q21" i="1"/>
  <c r="K21" i="1"/>
  <c r="Q27" i="1"/>
  <c r="K27" i="1"/>
  <c r="N28" i="1"/>
  <c r="H28" i="1"/>
  <c r="R30" i="1"/>
  <c r="K30" i="1"/>
  <c r="Q30" i="1"/>
  <c r="R29" i="1"/>
  <c r="Q29" i="1"/>
  <c r="Q28" i="1"/>
  <c r="E28" i="1"/>
  <c r="R26" i="1"/>
  <c r="K26" i="1"/>
  <c r="R25" i="1"/>
  <c r="Q25" i="1"/>
  <c r="R24" i="1"/>
  <c r="K24" i="1"/>
  <c r="Q24" i="1"/>
  <c r="R23" i="1"/>
  <c r="Q23" i="1"/>
  <c r="Q22" i="1"/>
  <c r="K22" i="1"/>
  <c r="R20" i="1"/>
  <c r="K20" i="1"/>
  <c r="Q20" i="1"/>
  <c r="R19" i="1"/>
  <c r="Q19" i="1"/>
  <c r="R18" i="1"/>
  <c r="K18" i="1"/>
  <c r="Q18" i="1"/>
  <c r="R17" i="1"/>
  <c r="Q17" i="1"/>
  <c r="Q16" i="1"/>
  <c r="E16" i="1"/>
  <c r="R14" i="1"/>
  <c r="K14" i="1"/>
  <c r="Q14" i="1"/>
  <c r="R13" i="1"/>
  <c r="Q13" i="1"/>
  <c r="R12" i="1"/>
  <c r="K12" i="1"/>
  <c r="Q12" i="1"/>
  <c r="R11" i="1"/>
  <c r="Q11" i="1"/>
  <c r="Q10" i="1"/>
  <c r="E10" i="1"/>
  <c r="R8" i="1"/>
  <c r="K8" i="1"/>
  <c r="Q8" i="1"/>
  <c r="R7" i="1"/>
  <c r="Q7" i="1"/>
  <c r="R6" i="1"/>
  <c r="K6" i="1"/>
  <c r="Q6" i="1"/>
  <c r="O30" i="1"/>
  <c r="N30" i="1"/>
  <c r="N29" i="1"/>
  <c r="H29" i="1"/>
  <c r="O28" i="1"/>
  <c r="H27" i="1"/>
  <c r="O26" i="1"/>
  <c r="N26" i="1"/>
  <c r="O25" i="1"/>
  <c r="H25" i="1"/>
  <c r="O24" i="1"/>
  <c r="N24" i="1"/>
  <c r="N23" i="1"/>
  <c r="B23" i="1"/>
  <c r="N22" i="1"/>
  <c r="B22" i="1"/>
  <c r="O21" i="1"/>
  <c r="H21" i="1"/>
  <c r="N21" i="1"/>
  <c r="O20" i="1"/>
  <c r="N20" i="1"/>
  <c r="O19" i="1"/>
  <c r="H19" i="1"/>
  <c r="N19" i="1"/>
  <c r="O18" i="1"/>
  <c r="N18" i="1"/>
  <c r="N17" i="1"/>
  <c r="H17" i="1"/>
  <c r="N16" i="1"/>
  <c r="B16" i="1"/>
  <c r="O15" i="1"/>
  <c r="H15" i="1"/>
  <c r="N15" i="1"/>
  <c r="O14" i="1"/>
  <c r="N14" i="1"/>
  <c r="O13" i="1"/>
  <c r="H13" i="1"/>
  <c r="N13" i="1"/>
  <c r="O12" i="1"/>
  <c r="N12" i="1"/>
  <c r="N11" i="1"/>
  <c r="B11" i="1"/>
  <c r="N10" i="1"/>
  <c r="B10" i="1"/>
  <c r="O9" i="1"/>
  <c r="H9" i="1"/>
  <c r="N9" i="1"/>
  <c r="O8" i="1"/>
  <c r="N8" i="1"/>
  <c r="O7" i="1"/>
  <c r="H7" i="1"/>
  <c r="N7" i="1"/>
  <c r="O6" i="1"/>
  <c r="N6" i="1"/>
  <c r="K1" i="1"/>
  <c r="L1" i="1"/>
  <c r="H25" i="9"/>
  <c r="E15" i="9"/>
  <c r="K9" i="8"/>
  <c r="E22" i="9"/>
  <c r="K30" i="9"/>
  <c r="K13" i="9"/>
  <c r="Q18" i="7"/>
  <c r="K18" i="7"/>
  <c r="E7" i="9"/>
  <c r="B21" i="8"/>
  <c r="Q12" i="7"/>
  <c r="K12" i="7"/>
  <c r="E27" i="9"/>
  <c r="K12" i="9"/>
  <c r="K24" i="9"/>
  <c r="H22" i="9"/>
  <c r="H22" i="7"/>
  <c r="E27" i="8"/>
  <c r="E20" i="8"/>
  <c r="E9" i="1"/>
  <c r="E6" i="8"/>
  <c r="Q24" i="7"/>
  <c r="K24" i="7"/>
  <c r="N19" i="7"/>
  <c r="H19" i="7"/>
  <c r="B6" i="7"/>
  <c r="N25" i="7"/>
  <c r="H25" i="7"/>
  <c r="B28" i="6"/>
  <c r="H14" i="6"/>
  <c r="H23" i="8"/>
  <c r="B27" i="1"/>
  <c r="E8" i="8"/>
  <c r="Q24" i="5"/>
  <c r="K24" i="5"/>
  <c r="K11" i="8"/>
  <c r="H20" i="8"/>
  <c r="K17" i="9"/>
  <c r="E16" i="8"/>
  <c r="N19" i="5"/>
  <c r="H19" i="5"/>
  <c r="H17" i="5"/>
  <c r="K15" i="8"/>
  <c r="K28" i="1"/>
  <c r="E17" i="9"/>
  <c r="E25" i="9"/>
  <c r="K15" i="7"/>
  <c r="E15" i="1"/>
  <c r="Q6" i="5"/>
  <c r="E6" i="5"/>
  <c r="B25" i="1"/>
  <c r="N13" i="5"/>
  <c r="H13" i="5"/>
  <c r="Q11" i="7"/>
  <c r="K11" i="7"/>
  <c r="H26" i="9"/>
  <c r="H25" i="8"/>
  <c r="E19" i="5"/>
  <c r="H20" i="6"/>
  <c r="B16" i="6"/>
  <c r="K16" i="5"/>
  <c r="E12" i="7"/>
  <c r="K6" i="5"/>
  <c r="H6" i="1"/>
  <c r="B19" i="1"/>
  <c r="B23" i="5"/>
  <c r="B14" i="6"/>
  <c r="H28" i="6"/>
  <c r="E27" i="6"/>
  <c r="H30" i="8"/>
  <c r="E25" i="8"/>
  <c r="H23" i="9"/>
  <c r="B19" i="5"/>
  <c r="K10" i="5"/>
  <c r="E27" i="1"/>
  <c r="B27" i="5"/>
  <c r="E24" i="6"/>
  <c r="B21" i="9"/>
  <c r="Q30" i="5"/>
  <c r="B23" i="9"/>
  <c r="B14" i="9"/>
  <c r="H10" i="1"/>
  <c r="B7" i="5"/>
  <c r="E24" i="8"/>
  <c r="K28" i="6"/>
  <c r="K16" i="6"/>
  <c r="Q6" i="7"/>
  <c r="E6" i="7"/>
  <c r="K10" i="1"/>
  <c r="B11" i="8"/>
  <c r="B11" i="9"/>
  <c r="B22" i="8"/>
  <c r="B16" i="8"/>
  <c r="K14" i="8"/>
  <c r="H15" i="8"/>
  <c r="H17" i="6"/>
  <c r="B20" i="1"/>
  <c r="B26" i="1"/>
  <c r="E11" i="1"/>
  <c r="E14" i="1"/>
  <c r="E24" i="1"/>
  <c r="K25" i="1"/>
  <c r="E30" i="1"/>
  <c r="B9" i="5"/>
  <c r="E17" i="5"/>
  <c r="B18" i="5"/>
  <c r="E29" i="5"/>
  <c r="H28" i="5"/>
  <c r="H29" i="5"/>
  <c r="K8" i="5"/>
  <c r="H22" i="6"/>
  <c r="E29" i="6"/>
  <c r="B26" i="6"/>
  <c r="K13" i="6"/>
  <c r="K25" i="6"/>
  <c r="H16" i="6"/>
  <c r="K15" i="6"/>
  <c r="H8" i="6"/>
  <c r="B14" i="7"/>
  <c r="E13" i="7"/>
  <c r="K25" i="7"/>
  <c r="B18" i="8"/>
  <c r="B24" i="8"/>
  <c r="B30" i="8"/>
  <c r="K23" i="8"/>
  <c r="B8" i="8"/>
  <c r="B14" i="8"/>
  <c r="B20" i="8"/>
  <c r="K7" i="8"/>
  <c r="K13" i="8"/>
  <c r="B7" i="9"/>
  <c r="B8" i="9"/>
  <c r="Q17" i="7"/>
  <c r="B10" i="8"/>
  <c r="K13" i="7"/>
  <c r="B7" i="1"/>
  <c r="E10" i="8"/>
  <c r="N24" i="7"/>
  <c r="H24" i="7"/>
  <c r="E7" i="8"/>
  <c r="E13" i="8"/>
  <c r="B12" i="7"/>
  <c r="B12" i="6"/>
  <c r="H10" i="6"/>
  <c r="B9" i="9"/>
  <c r="H17" i="9"/>
  <c r="B30" i="9"/>
  <c r="E19" i="9"/>
  <c r="E20" i="9"/>
  <c r="B24" i="7"/>
  <c r="B28" i="1"/>
  <c r="K11" i="1"/>
  <c r="E26" i="9"/>
  <c r="E18" i="1"/>
  <c r="H12" i="7"/>
  <c r="K22" i="6"/>
  <c r="B28" i="8"/>
  <c r="K18" i="8"/>
  <c r="K21" i="8"/>
  <c r="Q29" i="7"/>
  <c r="K27" i="7"/>
  <c r="B17" i="8"/>
  <c r="O11" i="6"/>
  <c r="B11" i="6"/>
  <c r="E8" i="9"/>
  <c r="H28" i="7"/>
  <c r="H27" i="9"/>
  <c r="K16" i="1"/>
  <c r="N30" i="7"/>
  <c r="H30" i="7"/>
  <c r="B10" i="9"/>
  <c r="H16" i="7"/>
  <c r="H27" i="8"/>
  <c r="H9" i="8"/>
  <c r="E11" i="9"/>
  <c r="Q23" i="7"/>
  <c r="H6" i="9"/>
  <c r="H7" i="8"/>
  <c r="E18" i="7"/>
  <c r="B19" i="9"/>
  <c r="B18" i="6"/>
  <c r="B6" i="6"/>
  <c r="H19" i="8"/>
  <c r="B16" i="5"/>
  <c r="B22" i="5"/>
  <c r="B28" i="5"/>
  <c r="K15" i="5"/>
  <c r="E21" i="5"/>
  <c r="E20" i="5"/>
  <c r="K9" i="6"/>
  <c r="E11" i="6"/>
  <c r="E15" i="6"/>
  <c r="E17" i="6"/>
  <c r="B20" i="6"/>
  <c r="E7" i="6"/>
  <c r="E13" i="6"/>
  <c r="E19" i="6"/>
  <c r="E25" i="6"/>
  <c r="B8" i="6"/>
  <c r="H6" i="8"/>
  <c r="H8" i="1"/>
  <c r="B14" i="1"/>
  <c r="H18" i="1"/>
  <c r="H24" i="1"/>
  <c r="H26" i="1"/>
  <c r="B30" i="1"/>
  <c r="E13" i="1"/>
  <c r="B6" i="5"/>
  <c r="B12" i="5"/>
  <c r="E22" i="5"/>
  <c r="B13" i="5"/>
  <c r="B19" i="7"/>
  <c r="E20" i="1"/>
  <c r="H11" i="1"/>
  <c r="E6" i="1"/>
  <c r="H23" i="1"/>
  <c r="H14" i="1"/>
  <c r="K21" i="5"/>
  <c r="E7" i="5"/>
  <c r="B24" i="5"/>
  <c r="E13" i="5"/>
  <c r="E21" i="1"/>
  <c r="H20" i="5"/>
  <c r="B6" i="1"/>
  <c r="B8" i="1"/>
  <c r="B9" i="1"/>
  <c r="B13" i="1"/>
  <c r="B21" i="5"/>
  <c r="B10" i="5"/>
  <c r="H16" i="5"/>
  <c r="K9" i="5"/>
  <c r="E27" i="5"/>
  <c r="B11" i="5"/>
  <c r="H23" i="5"/>
  <c r="E8" i="5"/>
  <c r="E14" i="5"/>
  <c r="K20" i="5"/>
  <c r="K26" i="5"/>
  <c r="K27" i="6"/>
  <c r="H2" i="9"/>
  <c r="F1" i="9"/>
  <c r="H20" i="1"/>
  <c r="H30" i="1"/>
  <c r="K7" i="1"/>
  <c r="E8" i="1"/>
  <c r="K13" i="1"/>
  <c r="K17" i="1"/>
  <c r="E19" i="1"/>
  <c r="E29" i="1"/>
  <c r="E11" i="5"/>
  <c r="B30" i="6"/>
  <c r="H14" i="7"/>
  <c r="B26" i="7"/>
  <c r="E25" i="7"/>
  <c r="B12" i="8"/>
  <c r="H18" i="8"/>
  <c r="H24" i="8"/>
  <c r="E11" i="8"/>
  <c r="E17" i="8"/>
  <c r="E23" i="8"/>
  <c r="K29" i="8"/>
  <c r="H8" i="8"/>
  <c r="H26" i="8"/>
  <c r="K25" i="8"/>
  <c r="E19" i="8"/>
  <c r="H14" i="8"/>
  <c r="B6" i="9"/>
  <c r="H8" i="9"/>
  <c r="B15" i="9"/>
  <c r="B28" i="9"/>
  <c r="B17" i="9"/>
  <c r="K9" i="9"/>
  <c r="E14" i="9"/>
  <c r="E16" i="9"/>
  <c r="E18" i="9"/>
  <c r="K19" i="9"/>
  <c r="K28" i="9"/>
  <c r="B22" i="6"/>
  <c r="E21" i="6"/>
  <c r="E11" i="7"/>
  <c r="E24" i="5"/>
  <c r="E24" i="7"/>
  <c r="B25" i="7"/>
  <c r="E28" i="5"/>
  <c r="E9" i="9"/>
  <c r="H11" i="5"/>
  <c r="B26" i="8"/>
  <c r="E7" i="1"/>
  <c r="K19" i="8"/>
  <c r="K29" i="1"/>
  <c r="H28" i="9"/>
  <c r="K19" i="1"/>
  <c r="E21" i="9"/>
  <c r="B26" i="5"/>
  <c r="B17" i="1"/>
  <c r="E12" i="6"/>
  <c r="K19" i="6"/>
  <c r="K14" i="9"/>
  <c r="B30" i="5"/>
  <c r="K7" i="6"/>
  <c r="B21" i="1"/>
  <c r="E28" i="9"/>
  <c r="E9" i="6"/>
  <c r="B29" i="9"/>
  <c r="H7" i="5"/>
  <c r="K10" i="6"/>
  <c r="N25" i="5"/>
  <c r="H25" i="5"/>
  <c r="E29" i="8"/>
  <c r="Q18" i="5"/>
  <c r="B6" i="8"/>
  <c r="B29" i="1"/>
  <c r="K17" i="8"/>
  <c r="H25" i="6"/>
  <c r="H14" i="5"/>
  <c r="H12" i="8"/>
  <c r="H23" i="6"/>
  <c r="H26" i="7"/>
  <c r="B13" i="6"/>
  <c r="K27" i="5"/>
  <c r="B24" i="6"/>
  <c r="E12" i="1"/>
  <c r="K9" i="7"/>
  <c r="H13" i="8"/>
  <c r="Q30" i="7"/>
  <c r="N13" i="7"/>
  <c r="B13" i="7"/>
  <c r="H19" i="6"/>
  <c r="K21" i="7"/>
  <c r="E28" i="8"/>
  <c r="B13" i="9"/>
  <c r="B16" i="9"/>
  <c r="H10" i="7"/>
  <c r="B7" i="6"/>
  <c r="E30" i="8"/>
  <c r="E22" i="8"/>
  <c r="E12" i="8"/>
  <c r="B12" i="1"/>
  <c r="B15" i="1"/>
  <c r="K21" i="6"/>
  <c r="E23" i="6"/>
  <c r="H9" i="6"/>
  <c r="B9" i="6"/>
  <c r="H21" i="6"/>
  <c r="B21" i="6"/>
  <c r="B29" i="7"/>
  <c r="H29" i="7"/>
  <c r="H20" i="9"/>
  <c r="B20" i="9"/>
  <c r="B15" i="6"/>
  <c r="H15" i="6"/>
  <c r="E28" i="7"/>
  <c r="K28" i="7"/>
  <c r="B12" i="9"/>
  <c r="N18" i="9"/>
  <c r="B18" i="9"/>
  <c r="B24" i="9"/>
  <c r="H24" i="9"/>
  <c r="B18" i="1"/>
  <c r="E26" i="1"/>
  <c r="B24" i="1"/>
  <c r="E17" i="1"/>
  <c r="E23" i="1"/>
  <c r="E25" i="1"/>
  <c r="E23" i="5"/>
  <c r="H10" i="5"/>
  <c r="H22" i="5"/>
  <c r="E15" i="5"/>
  <c r="E9" i="5"/>
  <c r="B17" i="5"/>
  <c r="B29" i="5"/>
  <c r="K14" i="5"/>
  <c r="E26" i="5"/>
  <c r="H26" i="6"/>
  <c r="H2" i="1"/>
  <c r="A2" i="1"/>
  <c r="H2" i="5"/>
  <c r="A2" i="5"/>
  <c r="E12" i="5"/>
  <c r="K12" i="5"/>
  <c r="H2" i="6"/>
  <c r="A2" i="6"/>
  <c r="E10" i="7"/>
  <c r="K10" i="7"/>
  <c r="K16" i="7"/>
  <c r="E16" i="7"/>
  <c r="K22" i="7"/>
  <c r="E22" i="7"/>
  <c r="B20" i="7"/>
  <c r="H20" i="7"/>
  <c r="K19" i="7"/>
  <c r="E19" i="7"/>
  <c r="K8" i="6"/>
  <c r="E8" i="6"/>
  <c r="E20" i="6"/>
  <c r="K20" i="6"/>
  <c r="H27" i="6"/>
  <c r="B27" i="6"/>
  <c r="B21" i="7"/>
  <c r="H21" i="7"/>
  <c r="K8" i="7"/>
  <c r="E8" i="7"/>
  <c r="E20" i="7"/>
  <c r="K20" i="7"/>
  <c r="A2" i="8"/>
  <c r="H2" i="8"/>
  <c r="K10" i="9"/>
  <c r="E10" i="9"/>
  <c r="Q29" i="9"/>
  <c r="E29" i="9"/>
  <c r="E23" i="9"/>
  <c r="A2" i="7"/>
  <c r="H2" i="7"/>
  <c r="H11" i="7"/>
  <c r="B11" i="7"/>
  <c r="H17" i="7"/>
  <c r="B17" i="7"/>
  <c r="H23" i="7"/>
  <c r="B23" i="7"/>
  <c r="H18" i="7"/>
  <c r="B18" i="7"/>
  <c r="H8" i="7"/>
  <c r="B8" i="7"/>
  <c r="E7" i="7"/>
  <c r="K7" i="7"/>
  <c r="H9" i="7"/>
  <c r="B9" i="7"/>
  <c r="E14" i="6"/>
  <c r="K14" i="6"/>
  <c r="E26" i="6"/>
  <c r="K26" i="6"/>
  <c r="B15" i="7"/>
  <c r="H15" i="7"/>
  <c r="H27" i="7"/>
  <c r="B27" i="7"/>
  <c r="K14" i="7"/>
  <c r="E14" i="7"/>
  <c r="K26" i="7"/>
  <c r="E26" i="7"/>
  <c r="E6" i="9"/>
  <c r="K6" i="9"/>
  <c r="B25" i="5"/>
  <c r="B30" i="7"/>
  <c r="H13" i="7"/>
  <c r="H12" i="1"/>
  <c r="H22" i="1"/>
  <c r="H16" i="1"/>
  <c r="K23" i="1"/>
  <c r="E6" i="6"/>
  <c r="H8" i="5"/>
  <c r="H29" i="6"/>
  <c r="E18" i="6"/>
  <c r="E22" i="1"/>
  <c r="H7" i="7"/>
  <c r="K6" i="7"/>
  <c r="K30" i="5"/>
  <c r="E30" i="5"/>
  <c r="E17" i="7"/>
  <c r="K17" i="7"/>
  <c r="K23" i="7"/>
  <c r="E23" i="7"/>
  <c r="E29" i="7"/>
  <c r="K29" i="7"/>
  <c r="K30" i="7"/>
  <c r="E30" i="7"/>
  <c r="K18" i="5"/>
  <c r="E18" i="5"/>
</calcChain>
</file>

<file path=xl/sharedStrings.xml><?xml version="1.0" encoding="utf-8"?>
<sst xmlns="http://schemas.openxmlformats.org/spreadsheetml/2006/main" count="130" uniqueCount="46">
  <si>
    <t>Valeurs col 1</t>
  </si>
  <si>
    <t>Valeurs col 2</t>
  </si>
  <si>
    <t>col 2</t>
  </si>
  <si>
    <t>col 1</t>
  </si>
  <si>
    <t>Réponses</t>
  </si>
  <si>
    <t>Niveau 6</t>
  </si>
  <si>
    <t>Niveau 5</t>
  </si>
  <si>
    <t>Niveau 4</t>
  </si>
  <si>
    <t>Niveau 3</t>
  </si>
  <si>
    <t>Niveau 2</t>
  </si>
  <si>
    <t>Niveau 1</t>
  </si>
  <si>
    <t xml:space="preserve"> </t>
  </si>
  <si>
    <t>Niveau …</t>
  </si>
  <si>
    <t xml:space="preserve">Elève : </t>
  </si>
  <si>
    <t>……………………….</t>
  </si>
  <si>
    <t>Eleve 1</t>
  </si>
  <si>
    <t>Eleve 2</t>
  </si>
  <si>
    <t>Eleve 3</t>
  </si>
  <si>
    <t>Eleve 4</t>
  </si>
  <si>
    <t>Eleve 5</t>
  </si>
  <si>
    <t>Eleve 6</t>
  </si>
  <si>
    <t>Eleve 7</t>
  </si>
  <si>
    <t>Eleve 8</t>
  </si>
  <si>
    <t>Eleve 9</t>
  </si>
  <si>
    <t>Eleve 10</t>
  </si>
  <si>
    <t>Eleve 11</t>
  </si>
  <si>
    <t>Eleve 12</t>
  </si>
  <si>
    <t>Eleve 13</t>
  </si>
  <si>
    <t>Eleve 14</t>
  </si>
  <si>
    <t>Eleve 15</t>
  </si>
  <si>
    <t>Eleve 16</t>
  </si>
  <si>
    <t>Eleve 17</t>
  </si>
  <si>
    <t>Eleve 18</t>
  </si>
  <si>
    <t>Eleve 19</t>
  </si>
  <si>
    <t>Eleve 20</t>
  </si>
  <si>
    <t>Eleve 21</t>
  </si>
  <si>
    <t>Eleve 22</t>
  </si>
  <si>
    <t>Eleve 23</t>
  </si>
  <si>
    <t>Eleve 24</t>
  </si>
  <si>
    <t>Eleve 25</t>
  </si>
  <si>
    <t>Eleve 26</t>
  </si>
  <si>
    <t>Eleve 27</t>
  </si>
  <si>
    <t>Eleve 28</t>
  </si>
  <si>
    <t>Eleve 29</t>
  </si>
  <si>
    <t>Eleve 30</t>
  </si>
  <si>
    <t xml:space="preserve">Niveau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</si>
</sst>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\-#,##0\ "/>
    <numFmt numFmtId="165" formatCode="0&quot;)&quot;\ "/>
  </numFmts>
  <fonts count="16" x14ac:knownFonts="1">
    <font>
      <sz val="11"/>
      <color theme="1"/>
      <name val="Calibri"/>
      <family val="2"/>
      <scheme val="minor"/>
    </font>
    <font>
      <sz val="11"/>
      <name val="Arial Rounded MT Bold"/>
      <family val="2"/>
    </font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Bauhaus 93"/>
      <family val="5"/>
    </font>
    <font>
      <sz val="10"/>
      <color theme="1"/>
      <name val="Arial Rounded MT Bold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hair">
        <color auto="1"/>
      </right>
      <top style="slantDash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slantDashDot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slantDashDot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slantDashDot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textRotation="90"/>
    </xf>
    <xf numFmtId="0" fontId="0" fillId="0" borderId="2" xfId="0" applyBorder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/>
    <xf numFmtId="0" fontId="1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0" fontId="0" fillId="0" borderId="2" xfId="0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/>
    <xf numFmtId="0" fontId="8" fillId="0" borderId="0" xfId="0" applyFont="1" applyBorder="1"/>
    <xf numFmtId="0" fontId="4" fillId="0" borderId="0" xfId="0" applyFont="1" applyBorder="1" applyAlignment="1">
      <alignment horizontal="center" textRotation="90"/>
    </xf>
    <xf numFmtId="0" fontId="9" fillId="0" borderId="0" xfId="0" applyFont="1" applyBorder="1" applyAlignment="1">
      <alignment horizontal="right"/>
    </xf>
    <xf numFmtId="0" fontId="0" fillId="0" borderId="2" xfId="0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0" fillId="0" borderId="0" xfId="0" applyFont="1" applyFill="1" applyBorder="1" applyAlignment="1"/>
    <xf numFmtId="0" fontId="0" fillId="0" borderId="2" xfId="0" applyFill="1" applyBorder="1"/>
    <xf numFmtId="165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8" fillId="0" borderId="0" xfId="0" applyFont="1"/>
    <xf numFmtId="0" fontId="8" fillId="0" borderId="1" xfId="1" applyNumberFormat="1" applyFont="1" applyBorder="1" applyAlignment="1">
      <alignment horizontal="center"/>
    </xf>
    <xf numFmtId="0" fontId="8" fillId="0" borderId="0" xfId="1" applyNumberFormat="1" applyFont="1" applyBorder="1" applyAlignment="1">
      <alignment horizontal="center"/>
    </xf>
    <xf numFmtId="0" fontId="4" fillId="0" borderId="0" xfId="0" applyFont="1" applyFill="1"/>
    <xf numFmtId="0" fontId="2" fillId="0" borderId="1" xfId="1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/>
    <xf numFmtId="0" fontId="10" fillId="0" borderId="0" xfId="0" applyFont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1" xfId="0" applyFont="1" applyBorder="1"/>
    <xf numFmtId="164" fontId="2" fillId="0" borderId="0" xfId="1" applyNumberFormat="1" applyFont="1" applyAlignment="1">
      <alignment horizontal="center"/>
    </xf>
    <xf numFmtId="0" fontId="0" fillId="0" borderId="0" xfId="0" applyFont="1"/>
    <xf numFmtId="0" fontId="15" fillId="0" borderId="0" xfId="0" applyFo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 applyAlignment="1">
      <alignment vertical="center"/>
    </xf>
    <xf numFmtId="0" fontId="0" fillId="0" borderId="11" xfId="0" applyFont="1" applyBorder="1"/>
    <xf numFmtId="0" fontId="0" fillId="0" borderId="12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3" xfId="0" applyFont="1" applyBorder="1" applyAlignment="1">
      <alignment horizontal="center" vertical="center" textRotation="90"/>
    </xf>
    <xf numFmtId="0" fontId="0" fillId="0" borderId="0" xfId="0" applyFont="1" applyAlignment="1">
      <alignment horizontal="center" vertical="center" textRotation="90"/>
    </xf>
    <xf numFmtId="0" fontId="0" fillId="0" borderId="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horizontal="right" vertical="center"/>
    </xf>
  </cellXfs>
  <cellStyles count="14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Milliers" xfId="1" builtinId="3"/>
    <cellStyle name="Normal" xfId="0" builtinId="0"/>
  </cellStyles>
  <dxfs count="2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58293555274503"/>
          <c:y val="0.0144230769230769"/>
          <c:w val="0.9091877426612"/>
          <c:h val="0.8542835781344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'Graphique Classe'!$A$3:$A$32</c:f>
              <c:strCache>
                <c:ptCount val="30"/>
                <c:pt idx="0">
                  <c:v>Eleve 1</c:v>
                </c:pt>
                <c:pt idx="1">
                  <c:v>Eleve 2</c:v>
                </c:pt>
                <c:pt idx="2">
                  <c:v>Eleve 3</c:v>
                </c:pt>
                <c:pt idx="3">
                  <c:v>Eleve 4</c:v>
                </c:pt>
                <c:pt idx="4">
                  <c:v>Eleve 5</c:v>
                </c:pt>
                <c:pt idx="5">
                  <c:v>Eleve 6</c:v>
                </c:pt>
                <c:pt idx="6">
                  <c:v>Eleve 7</c:v>
                </c:pt>
                <c:pt idx="7">
                  <c:v>Eleve 8</c:v>
                </c:pt>
                <c:pt idx="8">
                  <c:v>Eleve 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'Graphique Classe'!$B$3:$B$32</c:f>
              <c:numCache>
                <c:formatCode>General</c:formatCode>
                <c:ptCount val="30"/>
                <c:pt idx="0">
                  <c:v>23.0</c:v>
                </c:pt>
                <c:pt idx="1">
                  <c:v>47.0</c:v>
                </c:pt>
                <c:pt idx="2">
                  <c:v>17.0</c:v>
                </c:pt>
                <c:pt idx="3">
                  <c:v>22.0</c:v>
                </c:pt>
                <c:pt idx="4">
                  <c:v>47.0</c:v>
                </c:pt>
                <c:pt idx="5">
                  <c:v>23.0</c:v>
                </c:pt>
                <c:pt idx="6">
                  <c:v>12.0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'Graphique Classe'!$A$3:$A$32</c:f>
              <c:strCache>
                <c:ptCount val="30"/>
                <c:pt idx="0">
                  <c:v>Eleve 1</c:v>
                </c:pt>
                <c:pt idx="1">
                  <c:v>Eleve 2</c:v>
                </c:pt>
                <c:pt idx="2">
                  <c:v>Eleve 3</c:v>
                </c:pt>
                <c:pt idx="3">
                  <c:v>Eleve 4</c:v>
                </c:pt>
                <c:pt idx="4">
                  <c:v>Eleve 5</c:v>
                </c:pt>
                <c:pt idx="5">
                  <c:v>Eleve 6</c:v>
                </c:pt>
                <c:pt idx="6">
                  <c:v>Eleve 7</c:v>
                </c:pt>
                <c:pt idx="7">
                  <c:v>Eleve 8</c:v>
                </c:pt>
                <c:pt idx="8">
                  <c:v>Eleve 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'Graphique Classe'!$C$3:$C$32</c:f>
              <c:numCache>
                <c:formatCode>General</c:formatCode>
                <c:ptCount val="30"/>
                <c:pt idx="0">
                  <c:v>28.0</c:v>
                </c:pt>
                <c:pt idx="1">
                  <c:v>50.0</c:v>
                </c:pt>
                <c:pt idx="2">
                  <c:v>24.0</c:v>
                </c:pt>
                <c:pt idx="3">
                  <c:v>26.0</c:v>
                </c:pt>
                <c:pt idx="4">
                  <c:v>50.0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'Graphique Classe'!$A$3:$A$32</c:f>
              <c:strCache>
                <c:ptCount val="30"/>
                <c:pt idx="0">
                  <c:v>Eleve 1</c:v>
                </c:pt>
                <c:pt idx="1">
                  <c:v>Eleve 2</c:v>
                </c:pt>
                <c:pt idx="2">
                  <c:v>Eleve 3</c:v>
                </c:pt>
                <c:pt idx="3">
                  <c:v>Eleve 4</c:v>
                </c:pt>
                <c:pt idx="4">
                  <c:v>Eleve 5</c:v>
                </c:pt>
                <c:pt idx="5">
                  <c:v>Eleve 6</c:v>
                </c:pt>
                <c:pt idx="6">
                  <c:v>Eleve 7</c:v>
                </c:pt>
                <c:pt idx="7">
                  <c:v>Eleve 8</c:v>
                </c:pt>
                <c:pt idx="8">
                  <c:v>Eleve 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'Graphique Classe'!$D$3:$D$32</c:f>
              <c:numCache>
                <c:formatCode>General</c:formatCode>
                <c:ptCount val="30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'Graphique Classe'!$A$3:$A$32</c:f>
              <c:strCache>
                <c:ptCount val="30"/>
                <c:pt idx="0">
                  <c:v>Eleve 1</c:v>
                </c:pt>
                <c:pt idx="1">
                  <c:v>Eleve 2</c:v>
                </c:pt>
                <c:pt idx="2">
                  <c:v>Eleve 3</c:v>
                </c:pt>
                <c:pt idx="3">
                  <c:v>Eleve 4</c:v>
                </c:pt>
                <c:pt idx="4">
                  <c:v>Eleve 5</c:v>
                </c:pt>
                <c:pt idx="5">
                  <c:v>Eleve 6</c:v>
                </c:pt>
                <c:pt idx="6">
                  <c:v>Eleve 7</c:v>
                </c:pt>
                <c:pt idx="7">
                  <c:v>Eleve 8</c:v>
                </c:pt>
                <c:pt idx="8">
                  <c:v>Eleve 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'Graphique Classe'!$E$3:$E$32</c:f>
              <c:numCache>
                <c:formatCode>General</c:formatCode>
                <c:ptCount val="30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'Graphique Classe'!$A$3:$A$32</c:f>
              <c:strCache>
                <c:ptCount val="30"/>
                <c:pt idx="0">
                  <c:v>Eleve 1</c:v>
                </c:pt>
                <c:pt idx="1">
                  <c:v>Eleve 2</c:v>
                </c:pt>
                <c:pt idx="2">
                  <c:v>Eleve 3</c:v>
                </c:pt>
                <c:pt idx="3">
                  <c:v>Eleve 4</c:v>
                </c:pt>
                <c:pt idx="4">
                  <c:v>Eleve 5</c:v>
                </c:pt>
                <c:pt idx="5">
                  <c:v>Eleve 6</c:v>
                </c:pt>
                <c:pt idx="6">
                  <c:v>Eleve 7</c:v>
                </c:pt>
                <c:pt idx="7">
                  <c:v>Eleve 8</c:v>
                </c:pt>
                <c:pt idx="8">
                  <c:v>Eleve 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'Graphique Classe'!$F$3:$F$32</c:f>
              <c:numCache>
                <c:formatCode>General</c:formatCode>
                <c:ptCount val="30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5"/>
          <c:order val="5"/>
          <c:invertIfNegative val="0"/>
          <c:cat>
            <c:strRef>
              <c:f>'Graphique Classe'!$A$3:$A$32</c:f>
              <c:strCache>
                <c:ptCount val="30"/>
                <c:pt idx="0">
                  <c:v>Eleve 1</c:v>
                </c:pt>
                <c:pt idx="1">
                  <c:v>Eleve 2</c:v>
                </c:pt>
                <c:pt idx="2">
                  <c:v>Eleve 3</c:v>
                </c:pt>
                <c:pt idx="3">
                  <c:v>Eleve 4</c:v>
                </c:pt>
                <c:pt idx="4">
                  <c:v>Eleve 5</c:v>
                </c:pt>
                <c:pt idx="5">
                  <c:v>Eleve 6</c:v>
                </c:pt>
                <c:pt idx="6">
                  <c:v>Eleve 7</c:v>
                </c:pt>
                <c:pt idx="7">
                  <c:v>Eleve 8</c:v>
                </c:pt>
                <c:pt idx="8">
                  <c:v>Eleve 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'Graphique Classe'!$G$3:$G$32</c:f>
              <c:numCache>
                <c:formatCode>General</c:formatCode>
                <c:ptCount val="30"/>
              </c:numCache>
            </c:numRef>
          </c:val>
        </c:ser>
        <c:ser>
          <c:idx val="6"/>
          <c:order val="6"/>
          <c:invertIfNegative val="0"/>
          <c:cat>
            <c:strRef>
              <c:f>'Graphique Classe'!$A$3:$A$32</c:f>
              <c:strCache>
                <c:ptCount val="30"/>
                <c:pt idx="0">
                  <c:v>Eleve 1</c:v>
                </c:pt>
                <c:pt idx="1">
                  <c:v>Eleve 2</c:v>
                </c:pt>
                <c:pt idx="2">
                  <c:v>Eleve 3</c:v>
                </c:pt>
                <c:pt idx="3">
                  <c:v>Eleve 4</c:v>
                </c:pt>
                <c:pt idx="4">
                  <c:v>Eleve 5</c:v>
                </c:pt>
                <c:pt idx="5">
                  <c:v>Eleve 6</c:v>
                </c:pt>
                <c:pt idx="6">
                  <c:v>Eleve 7</c:v>
                </c:pt>
                <c:pt idx="7">
                  <c:v>Eleve 8</c:v>
                </c:pt>
                <c:pt idx="8">
                  <c:v>Eleve 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'Graphique Classe'!$H$3:$H$32</c:f>
              <c:numCache>
                <c:formatCode>General</c:formatCode>
                <c:ptCount val="30"/>
              </c:numCache>
            </c:numRef>
          </c:val>
        </c:ser>
        <c:ser>
          <c:idx val="7"/>
          <c:order val="7"/>
          <c:invertIfNegative val="0"/>
          <c:cat>
            <c:strRef>
              <c:f>'Graphique Classe'!$A$3:$A$32</c:f>
              <c:strCache>
                <c:ptCount val="30"/>
                <c:pt idx="0">
                  <c:v>Eleve 1</c:v>
                </c:pt>
                <c:pt idx="1">
                  <c:v>Eleve 2</c:v>
                </c:pt>
                <c:pt idx="2">
                  <c:v>Eleve 3</c:v>
                </c:pt>
                <c:pt idx="3">
                  <c:v>Eleve 4</c:v>
                </c:pt>
                <c:pt idx="4">
                  <c:v>Eleve 5</c:v>
                </c:pt>
                <c:pt idx="5">
                  <c:v>Eleve 6</c:v>
                </c:pt>
                <c:pt idx="6">
                  <c:v>Eleve 7</c:v>
                </c:pt>
                <c:pt idx="7">
                  <c:v>Eleve 8</c:v>
                </c:pt>
                <c:pt idx="8">
                  <c:v>Eleve 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'Graphique Classe'!$I$3:$I$32</c:f>
              <c:numCache>
                <c:formatCode>General</c:formatCode>
                <c:ptCount val="3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9243272"/>
        <c:axId val="-2119240328"/>
      </c:barChart>
      <c:catAx>
        <c:axId val="-211924327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9240328"/>
        <c:crosses val="autoZero"/>
        <c:auto val="1"/>
        <c:lblAlgn val="ctr"/>
        <c:lblOffset val="100"/>
        <c:noMultiLvlLbl val="0"/>
      </c:catAx>
      <c:valAx>
        <c:axId val="-2119240328"/>
        <c:scaling>
          <c:orientation val="minMax"/>
          <c:max val="5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9243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30</xdr:row>
      <xdr:rowOff>101600</xdr:rowOff>
    </xdr:from>
    <xdr:to>
      <xdr:col>4</xdr:col>
      <xdr:colOff>1397000</xdr:colOff>
      <xdr:row>36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0" y="8470900"/>
          <a:ext cx="1320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637972</xdr:colOff>
      <xdr:row>1</xdr:row>
      <xdr:rowOff>68484</xdr:rowOff>
    </xdr:from>
    <xdr:ext cx="400110" cy="518416"/>
    <xdr:sp macro="" textlink="">
      <xdr:nvSpPr>
        <xdr:cNvPr id="4" name="ZoneTexte 3"/>
        <xdr:cNvSpPr txBox="1"/>
      </xdr:nvSpPr>
      <xdr:spPr>
        <a:xfrm rot="5400000">
          <a:off x="5265119" y="305437"/>
          <a:ext cx="518416" cy="400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63500</xdr:colOff>
      <xdr:row>1</xdr:row>
      <xdr:rowOff>190500</xdr:rowOff>
    </xdr:from>
    <xdr:to>
      <xdr:col>1</xdr:col>
      <xdr:colOff>152400</xdr:colOff>
      <xdr:row>3</xdr:row>
      <xdr:rowOff>114300</xdr:rowOff>
    </xdr:to>
    <xdr:pic>
      <xdr:nvPicPr>
        <xdr:cNvPr id="5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68300"/>
          <a:ext cx="444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1371600</xdr:colOff>
      <xdr:row>31</xdr:row>
      <xdr:rowOff>127000</xdr:rowOff>
    </xdr:from>
    <xdr:ext cx="940594" cy="514949"/>
    <xdr:sp macro="" textlink="">
      <xdr:nvSpPr>
        <xdr:cNvPr id="6" name="ZoneTexte 5"/>
        <xdr:cNvSpPr txBox="1"/>
      </xdr:nvSpPr>
      <xdr:spPr>
        <a:xfrm>
          <a:off x="4216400" y="8674100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129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15415" y="8903707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654904</xdr:colOff>
      <xdr:row>1</xdr:row>
      <xdr:rowOff>144686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5141839" y="391676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1294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32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05024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654904</xdr:colOff>
      <xdr:row>1</xdr:row>
      <xdr:rowOff>68486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5141839" y="315476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3271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3272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42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05024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435829</xdr:colOff>
      <xdr:row>1</xdr:row>
      <xdr:rowOff>68486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4970389" y="315476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4275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4276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5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52649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435829</xdr:colOff>
      <xdr:row>1</xdr:row>
      <xdr:rowOff>116111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4970389" y="363101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5269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5270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62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52649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435829</xdr:colOff>
      <xdr:row>1</xdr:row>
      <xdr:rowOff>135161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4970389" y="382151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6263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6264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32</xdr:row>
      <xdr:rowOff>9525</xdr:rowOff>
    </xdr:from>
    <xdr:to>
      <xdr:col>3</xdr:col>
      <xdr:colOff>257175</xdr:colOff>
      <xdr:row>37</xdr:row>
      <xdr:rowOff>152400</xdr:rowOff>
    </xdr:to>
    <xdr:pic>
      <xdr:nvPicPr>
        <xdr:cNvPr id="72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648700"/>
          <a:ext cx="2000250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72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5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05024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654904</xdr:colOff>
      <xdr:row>1</xdr:row>
      <xdr:rowOff>144686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5141839" y="391676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7223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1</xdr:row>
      <xdr:rowOff>139700</xdr:rowOff>
    </xdr:from>
    <xdr:to>
      <xdr:col>24</xdr:col>
      <xdr:colOff>165100</xdr:colOff>
      <xdr:row>31</xdr:row>
      <xdr:rowOff>88900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2:K32" headerRowCount="0" totalsRowShown="0" dataDxfId="22">
  <tableColumns count="11">
    <tableColumn id="1" name="Colonne1" headerRowDxfId="21" dataDxfId="20"/>
    <tableColumn id="2" name="Colonne2" headerRowDxfId="19" dataDxfId="18"/>
    <tableColumn id="3" name="Colonne3" headerRowDxfId="17" dataDxfId="16"/>
    <tableColumn id="4" name="Colonne4" headerRowDxfId="15" dataDxfId="14"/>
    <tableColumn id="5" name="Colonne5" headerRowDxfId="13" dataDxfId="12"/>
    <tableColumn id="6" name="Colonne6" headerRowDxfId="11" dataDxfId="10"/>
    <tableColumn id="7" name="Colonne7" headerRowDxfId="9" dataDxfId="8"/>
    <tableColumn id="8" name="Colonne8" headerRowDxfId="7" dataDxfId="6"/>
    <tableColumn id="9" name="Colonne9" headerRowDxfId="5" dataDxfId="4"/>
    <tableColumn id="10" name="Colonne10" headerRowDxfId="3" dataDxfId="2"/>
    <tableColumn id="11" name="Colonne11" headerRowDxfId="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6"/>
  <sheetViews>
    <sheetView topLeftCell="A2" workbookViewId="0">
      <selection activeCell="B33" sqref="B33"/>
    </sheetView>
  </sheetViews>
  <sheetFormatPr baseColWidth="10" defaultRowHeight="14" x14ac:dyDescent="0"/>
  <cols>
    <col min="1" max="1" width="4.6640625" style="9" customWidth="1"/>
    <col min="2" max="2" width="24.33203125" style="30" customWidth="1"/>
    <col min="3" max="3" width="3.33203125" style="30" customWidth="1"/>
    <col min="4" max="4" width="5" style="37" customWidth="1"/>
    <col min="5" max="5" width="23.6640625" style="30" customWidth="1"/>
    <col min="6" max="6" width="5.1640625" style="30" customWidth="1"/>
    <col min="7" max="7" width="2.5" style="30" customWidth="1"/>
    <col min="8" max="8" width="7.5" style="30" customWidth="1"/>
    <col min="9" max="9" width="7.6640625" style="30" customWidth="1"/>
    <col min="10" max="10" width="2.33203125" style="30" customWidth="1"/>
    <col min="11" max="11" width="3.6640625" style="30" hidden="1" customWidth="1"/>
    <col min="12" max="12" width="8.5" style="31" hidden="1" customWidth="1"/>
    <col min="13" max="13" width="3.5" style="31" hidden="1" customWidth="1"/>
    <col min="14" max="14" width="9.33203125" style="31" hidden="1" customWidth="1"/>
    <col min="15" max="15" width="4.83203125" style="31" hidden="1" customWidth="1"/>
    <col min="16" max="16" width="11.5" style="30" customWidth="1"/>
    <col min="17" max="16384" width="10.83203125" style="30"/>
  </cols>
  <sheetData>
    <row r="1" spans="1:17">
      <c r="K1" s="30">
        <f ca="1">RAND()</f>
        <v>0.49664888120568451</v>
      </c>
      <c r="L1" s="31">
        <f ca="1">ROUND(+K1*1000,0)</f>
        <v>497</v>
      </c>
    </row>
    <row r="2" spans="1:17" ht="27.75" customHeight="1">
      <c r="A2" s="98" t="str">
        <f ca="1">"Défi : 50 calculs en 5 minutes (série "&amp;L1&amp;")"</f>
        <v>Défi : 50 calculs en 5 minutes (série 497)</v>
      </c>
      <c r="B2" s="98"/>
      <c r="C2" s="98"/>
      <c r="D2" s="98"/>
      <c r="E2" s="98"/>
      <c r="F2" s="98"/>
      <c r="G2" s="68"/>
      <c r="H2" s="99" t="str">
        <f ca="1">"série "&amp;L1</f>
        <v>série 497</v>
      </c>
      <c r="I2" s="99"/>
      <c r="J2" s="69"/>
    </row>
    <row r="3" spans="1:17">
      <c r="A3" s="100" t="s">
        <v>10</v>
      </c>
      <c r="B3" s="100"/>
      <c r="C3" s="100"/>
      <c r="D3" s="100"/>
      <c r="E3" s="100"/>
      <c r="F3" s="101"/>
      <c r="G3" s="43"/>
      <c r="H3" s="41"/>
      <c r="I3" s="41"/>
    </row>
    <row r="4" spans="1:17">
      <c r="A4" s="10"/>
      <c r="B4" s="34"/>
      <c r="C4" s="34"/>
      <c r="D4" s="35"/>
      <c r="E4" s="34"/>
      <c r="F4" s="34"/>
      <c r="G4" s="43"/>
      <c r="H4" s="102" t="s">
        <v>4</v>
      </c>
      <c r="I4" s="102"/>
    </row>
    <row r="5" spans="1:17" ht="15" customHeight="1">
      <c r="A5" s="10"/>
      <c r="B5" s="34"/>
      <c r="C5" s="34"/>
      <c r="D5" s="35"/>
      <c r="E5" s="34"/>
      <c r="F5" s="34"/>
      <c r="G5" s="43"/>
      <c r="H5" s="66" t="s">
        <v>3</v>
      </c>
      <c r="I5" s="66" t="s">
        <v>2</v>
      </c>
      <c r="L5" s="67" t="s">
        <v>0</v>
      </c>
      <c r="N5" s="67" t="s">
        <v>1</v>
      </c>
    </row>
    <row r="6" spans="1:17" ht="23" customHeight="1">
      <c r="A6" s="9">
        <v>1</v>
      </c>
      <c r="B6" s="70" t="str">
        <f ca="1">"Le double de "&amp;L8&amp;" : ____"</f>
        <v>Le double de 6 : ____</v>
      </c>
      <c r="C6" s="71"/>
      <c r="D6" s="9">
        <f>A30+1</f>
        <v>26</v>
      </c>
      <c r="E6" s="70" t="str">
        <f ca="1">N6&amp; " unités et "&amp;N6+1&amp;" dizaines : ____"</f>
        <v>7 unités et 8 dizaines : ____</v>
      </c>
      <c r="F6" s="38"/>
      <c r="G6" s="44"/>
      <c r="H6" s="46">
        <f ca="1">+H8*4</f>
        <v>12</v>
      </c>
      <c r="I6" s="72">
        <f ca="1">(N6+1)*10+N6</f>
        <v>87</v>
      </c>
      <c r="N6" s="31">
        <f ca="1">RANDBETWEEN(2,8)</f>
        <v>7</v>
      </c>
    </row>
    <row r="7" spans="1:17" ht="23" customHeight="1">
      <c r="A7" s="9">
        <f>+A6+1</f>
        <v>2</v>
      </c>
      <c r="B7" s="70" t="str">
        <f ca="1">"20 + "&amp;L7&amp;" = ____"</f>
        <v>20 + 80 = ____</v>
      </c>
      <c r="C7" s="71"/>
      <c r="D7" s="9">
        <f>+D6+1</f>
        <v>27</v>
      </c>
      <c r="E7" s="70" t="str">
        <f ca="1">N7&amp;" - 10 = ____"</f>
        <v>70 - 10 = ____</v>
      </c>
      <c r="F7" s="38"/>
      <c r="G7" s="44"/>
      <c r="H7" s="46">
        <f ca="1">+L7+20</f>
        <v>100</v>
      </c>
      <c r="I7" s="72">
        <f ca="1">+N7-10</f>
        <v>60</v>
      </c>
      <c r="L7" s="31">
        <f ca="1">RANDBETWEEN(2,8)*10</f>
        <v>80</v>
      </c>
      <c r="N7" s="31">
        <f ca="1">RANDBETWEEN(2,8)*10</f>
        <v>70</v>
      </c>
    </row>
    <row r="8" spans="1:17" ht="23" customHeight="1">
      <c r="A8" s="9">
        <f t="shared" ref="A8:A30" si="0">+A7+1</f>
        <v>3</v>
      </c>
      <c r="B8" s="70" t="str">
        <f ca="1">"La moitié de "&amp;L8&amp;" : ____"</f>
        <v>La moitié de 6 : ____</v>
      </c>
      <c r="C8" s="71"/>
      <c r="D8" s="10">
        <f t="shared" ref="D8:D30" si="1">+D7+1</f>
        <v>28</v>
      </c>
      <c r="E8" s="70" t="str">
        <f ca="1">N8&amp;" pour aller à 70 = ____"</f>
        <v>66 pour aller à 70 = ____</v>
      </c>
      <c r="F8" s="38"/>
      <c r="G8" s="44"/>
      <c r="H8" s="46">
        <f ca="1">+L8/2</f>
        <v>3</v>
      </c>
      <c r="I8" s="72">
        <f ca="1">70-N8</f>
        <v>4</v>
      </c>
      <c r="L8" s="31">
        <f ca="1">RANDBETWEEN(1,5)*2</f>
        <v>6</v>
      </c>
      <c r="N8" s="31">
        <f ca="1">RANDBETWEEN(61,68)</f>
        <v>66</v>
      </c>
    </row>
    <row r="9" spans="1:17" ht="23" customHeight="1">
      <c r="A9" s="9">
        <f t="shared" si="0"/>
        <v>4</v>
      </c>
      <c r="B9" s="70" t="str">
        <f ca="1">L9&amp;" pour aller à 10 = ____"</f>
        <v>3 pour aller à 10 = ____</v>
      </c>
      <c r="C9" s="71"/>
      <c r="D9" s="10">
        <f t="shared" si="1"/>
        <v>29</v>
      </c>
      <c r="E9" s="70" t="str">
        <f ca="1">N9&amp;" - 9 = ____"</f>
        <v>74 - 9 = ____</v>
      </c>
      <c r="F9" s="38"/>
      <c r="G9" s="44"/>
      <c r="H9" s="46">
        <f ca="1">10-L9</f>
        <v>7</v>
      </c>
      <c r="I9" s="72">
        <f ca="1">+N9-9</f>
        <v>65</v>
      </c>
      <c r="L9" s="31">
        <f ca="1">RANDBETWEEN(1,8)</f>
        <v>3</v>
      </c>
      <c r="N9" s="31">
        <f ca="1">RANDBETWEEN(5,9)*10+4</f>
        <v>74</v>
      </c>
    </row>
    <row r="10" spans="1:17" ht="23" customHeight="1">
      <c r="A10" s="9">
        <f t="shared" si="0"/>
        <v>5</v>
      </c>
      <c r="B10" s="70" t="str">
        <f ca="1">"10 + "&amp;L10&amp;" = ____"</f>
        <v>10 + 72 = ____</v>
      </c>
      <c r="C10" s="71"/>
      <c r="D10" s="10">
        <f t="shared" si="1"/>
        <v>30</v>
      </c>
      <c r="E10" s="70" t="str">
        <f ca="1">"Le double de "&amp;L8+2&amp;" : ____"</f>
        <v>Le double de 8 : ____</v>
      </c>
      <c r="F10" s="38"/>
      <c r="G10" s="44"/>
      <c r="H10" s="46">
        <f ca="1">+L10+10</f>
        <v>82</v>
      </c>
      <c r="I10" s="72">
        <f ca="1">+(L8+2)*2</f>
        <v>16</v>
      </c>
      <c r="L10" s="31">
        <f ca="1">RANDBETWEEN(21,89)</f>
        <v>72</v>
      </c>
    </row>
    <row r="11" spans="1:17" ht="23" customHeight="1">
      <c r="A11" s="9">
        <f t="shared" si="0"/>
        <v>6</v>
      </c>
      <c r="B11" s="70" t="str">
        <f ca="1">L11&amp; " dizaines et 3 unités : ____"</f>
        <v>7 dizaines et 3 unités : ____</v>
      </c>
      <c r="C11" s="71"/>
      <c r="D11" s="9">
        <f t="shared" si="1"/>
        <v>31</v>
      </c>
      <c r="E11" s="70" t="str">
        <f ca="1">N11&amp;" + 11 = ____"</f>
        <v>43 + 11 = ____</v>
      </c>
      <c r="F11" s="38"/>
      <c r="G11" s="44"/>
      <c r="H11" s="46">
        <f ca="1">+L11*10+3</f>
        <v>73</v>
      </c>
      <c r="I11" s="72">
        <f ca="1">+N11+11</f>
        <v>54</v>
      </c>
      <c r="L11" s="31">
        <f ca="1">RANDBETWEEN(2,9)</f>
        <v>7</v>
      </c>
      <c r="N11" s="31">
        <f ca="1">RANDBETWEEN(20,70)</f>
        <v>43</v>
      </c>
    </row>
    <row r="12" spans="1:17" ht="23" customHeight="1">
      <c r="A12" s="9">
        <f t="shared" si="0"/>
        <v>7</v>
      </c>
      <c r="B12" s="70" t="str">
        <f ca="1">L12&amp;" + "&amp;L12&amp;" = ____"</f>
        <v>2 + 2 = ____</v>
      </c>
      <c r="C12" s="71"/>
      <c r="D12" s="9">
        <f t="shared" si="1"/>
        <v>32</v>
      </c>
      <c r="E12" s="70" t="str">
        <f ca="1">N12&amp; " dizaines : ____"</f>
        <v>12 dizaines : ____</v>
      </c>
      <c r="F12" s="38"/>
      <c r="G12" s="44"/>
      <c r="H12" s="46">
        <f ca="1">+L12*2</f>
        <v>4</v>
      </c>
      <c r="I12" s="72">
        <f ca="1">+N12*10</f>
        <v>120</v>
      </c>
      <c r="L12" s="31">
        <f ca="1">RANDBETWEEN(1,4)</f>
        <v>2</v>
      </c>
      <c r="N12" s="31">
        <f ca="1">RANDBETWEEN(10,15)</f>
        <v>12</v>
      </c>
    </row>
    <row r="13" spans="1:17" ht="23" customHeight="1">
      <c r="A13" s="9">
        <f t="shared" si="0"/>
        <v>8</v>
      </c>
      <c r="B13" s="70" t="str">
        <f ca="1">L13&amp;" - 9 = ____"</f>
        <v>34 - 9 = ____</v>
      </c>
      <c r="C13" s="71"/>
      <c r="D13" s="9">
        <f t="shared" si="1"/>
        <v>33</v>
      </c>
      <c r="E13" s="70" t="str">
        <f ca="1">"La moitié de "&amp;N13&amp;" : ____"</f>
        <v>La moitié de 26 : ____</v>
      </c>
      <c r="F13" s="38"/>
      <c r="G13" s="44"/>
      <c r="H13" s="46">
        <f ca="1">+L13-9</f>
        <v>25</v>
      </c>
      <c r="I13" s="72">
        <f ca="1">+N13/2</f>
        <v>13</v>
      </c>
      <c r="L13" s="31">
        <f ca="1">RANDBETWEEN(1,5)*10+4</f>
        <v>34</v>
      </c>
      <c r="N13" s="31">
        <f ca="1">RANDBETWEEN(11,20)*2</f>
        <v>26</v>
      </c>
    </row>
    <row r="14" spans="1:17" ht="23" customHeight="1">
      <c r="A14" s="9">
        <f t="shared" si="0"/>
        <v>9</v>
      </c>
      <c r="B14" s="70" t="str">
        <f ca="1">L14&amp;" + 11 = ____"</f>
        <v>65 + 11 = ____</v>
      </c>
      <c r="C14" s="71"/>
      <c r="D14" s="9">
        <f t="shared" si="1"/>
        <v>34</v>
      </c>
      <c r="E14" s="70" t="str">
        <f ca="1">N14&amp;" - 10 = ____"</f>
        <v>140 - 10 = ____</v>
      </c>
      <c r="F14" s="38"/>
      <c r="G14" s="44"/>
      <c r="H14" s="46">
        <f ca="1">+L14+11</f>
        <v>76</v>
      </c>
      <c r="I14" s="72">
        <f ca="1">+N14-10</f>
        <v>130</v>
      </c>
      <c r="L14" s="31">
        <f ca="1">RANDBETWEEN(2,6)*10+5</f>
        <v>65</v>
      </c>
      <c r="N14" s="31">
        <f ca="1">RANDBETWEEN(11,19)*10</f>
        <v>140</v>
      </c>
    </row>
    <row r="15" spans="1:17" ht="23" customHeight="1">
      <c r="A15" s="9">
        <f t="shared" si="0"/>
        <v>10</v>
      </c>
      <c r="B15" s="70" t="str">
        <f ca="1">L15&amp; " unités et 4 dizaines : ____"</f>
        <v>5 unités et 4 dizaines : ____</v>
      </c>
      <c r="C15" s="71"/>
      <c r="D15" s="9">
        <f t="shared" si="1"/>
        <v>35</v>
      </c>
      <c r="E15" s="70" t="str">
        <f ca="1">"10 + "&amp;N15&amp;" = ____"</f>
        <v>10 + 92 = ____</v>
      </c>
      <c r="F15" s="38"/>
      <c r="G15" s="44"/>
      <c r="H15" s="46">
        <f ca="1">40+L15</f>
        <v>45</v>
      </c>
      <c r="I15" s="72">
        <f ca="1">+N15+10</f>
        <v>102</v>
      </c>
      <c r="L15" s="31">
        <f ca="1">RANDBETWEEN(2,9)</f>
        <v>5</v>
      </c>
      <c r="N15" s="31">
        <f ca="1">RANDBETWEEN(91,99)</f>
        <v>92</v>
      </c>
      <c r="Q15" s="31"/>
    </row>
    <row r="16" spans="1:17" ht="23" customHeight="1">
      <c r="A16" s="9">
        <f t="shared" si="0"/>
        <v>11</v>
      </c>
      <c r="B16" s="70" t="str">
        <f ca="1">L16&amp;" pour aller à 10 = ____"</f>
        <v>6 pour aller à 10 = ____</v>
      </c>
      <c r="C16" s="71"/>
      <c r="D16" s="9">
        <f t="shared" si="1"/>
        <v>36</v>
      </c>
      <c r="E16" s="70" t="str">
        <f ca="1">+N16&amp;" + 42 = ____"</f>
        <v>14 + 42 = ____</v>
      </c>
      <c r="F16" s="38"/>
      <c r="G16" s="44"/>
      <c r="H16" s="46">
        <f ca="1">10-L16</f>
        <v>4</v>
      </c>
      <c r="I16" s="72">
        <f ca="1">+N16+42</f>
        <v>56</v>
      </c>
      <c r="L16" s="31">
        <f ca="1">RANDBETWEEN(1,8)</f>
        <v>6</v>
      </c>
      <c r="N16" s="31">
        <f ca="1">RANDBETWEEN(1,5)*10+4</f>
        <v>14</v>
      </c>
      <c r="Q16" s="31"/>
    </row>
    <row r="17" spans="1:14" s="30" customFormat="1" ht="23" customHeight="1">
      <c r="A17" s="9">
        <f t="shared" si="0"/>
        <v>12</v>
      </c>
      <c r="B17" s="70" t="str">
        <f ca="1">"40 + "&amp;L17&amp;" = ____"</f>
        <v>40 + 30 = ____</v>
      </c>
      <c r="C17" s="71"/>
      <c r="D17" s="9">
        <f t="shared" si="1"/>
        <v>37</v>
      </c>
      <c r="E17" s="70" t="str">
        <f ca="1">"Le quart de "&amp;N17&amp;" : ____"</f>
        <v>Le quart de 20 : ____</v>
      </c>
      <c r="F17" s="38"/>
      <c r="G17" s="44"/>
      <c r="H17" s="46">
        <f ca="1">+L17+40</f>
        <v>70</v>
      </c>
      <c r="I17" s="72">
        <f ca="1">+N17/4</f>
        <v>5</v>
      </c>
      <c r="L17" s="31">
        <f ca="1">RANDBETWEEN(2,9)*10</f>
        <v>30</v>
      </c>
      <c r="M17" s="31"/>
      <c r="N17" s="31">
        <f ca="1">RANDBETWEEN(2,5)*4</f>
        <v>20</v>
      </c>
    </row>
    <row r="18" spans="1:14" s="30" customFormat="1" ht="23" customHeight="1">
      <c r="A18" s="9">
        <f t="shared" si="0"/>
        <v>13</v>
      </c>
      <c r="B18" s="70" t="str">
        <f ca="1">"La moitié de "&amp;L8+4&amp;" : ____"</f>
        <v>La moitié de 10 : ____</v>
      </c>
      <c r="C18" s="71"/>
      <c r="D18" s="9">
        <f t="shared" si="1"/>
        <v>38</v>
      </c>
      <c r="E18" s="70" t="str">
        <f ca="1">N18&amp; " dizaines et 1 unité : ____"</f>
        <v>15 dizaines et 1 unité : ____</v>
      </c>
      <c r="F18" s="38"/>
      <c r="G18" s="44"/>
      <c r="H18" s="46">
        <f ca="1">+(L8+4)/2</f>
        <v>5</v>
      </c>
      <c r="I18" s="72">
        <f ca="1">+N18*10+1</f>
        <v>151</v>
      </c>
      <c r="L18" s="31"/>
      <c r="M18" s="31"/>
      <c r="N18" s="31">
        <f ca="1">RANDBETWEEN(10,19)</f>
        <v>15</v>
      </c>
    </row>
    <row r="19" spans="1:14" s="30" customFormat="1" ht="23" customHeight="1">
      <c r="A19" s="9">
        <f t="shared" si="0"/>
        <v>14</v>
      </c>
      <c r="B19" s="70" t="str">
        <f ca="1">L19&amp;" + 9 = ____"</f>
        <v>17 + 9 = ____</v>
      </c>
      <c r="C19" s="71"/>
      <c r="D19" s="9">
        <f t="shared" si="1"/>
        <v>39</v>
      </c>
      <c r="E19" s="70" t="str">
        <f ca="1">N19&amp;" + 9 = ____"</f>
        <v>146 + 9 = ____</v>
      </c>
      <c r="F19" s="38"/>
      <c r="G19" s="44"/>
      <c r="H19" s="46">
        <f ca="1">+L19+9</f>
        <v>26</v>
      </c>
      <c r="I19" s="72">
        <f ca="1">+N19+9</f>
        <v>155</v>
      </c>
      <c r="L19" s="31">
        <f ca="1">RANDBETWEEN(1,5)*10+7</f>
        <v>17</v>
      </c>
      <c r="M19" s="31"/>
      <c r="N19" s="31">
        <f ca="1">RANDBETWEEN(101,305)</f>
        <v>146</v>
      </c>
    </row>
    <row r="20" spans="1:14" s="30" customFormat="1" ht="23" customHeight="1">
      <c r="A20" s="9">
        <f t="shared" si="0"/>
        <v>15</v>
      </c>
      <c r="B20" s="70" t="str">
        <f ca="1">"Le double de "&amp;L8+4&amp;" : ____"</f>
        <v>Le double de 10 : ____</v>
      </c>
      <c r="C20" s="71"/>
      <c r="D20" s="9">
        <f t="shared" si="1"/>
        <v>40</v>
      </c>
      <c r="E20" s="70" t="str">
        <f ca="1">N20&amp;" + "&amp;N20&amp;" = ____"</f>
        <v>17 + 17 = ____</v>
      </c>
      <c r="F20" s="38"/>
      <c r="G20" s="44"/>
      <c r="H20" s="46">
        <f ca="1">+H18*4</f>
        <v>20</v>
      </c>
      <c r="I20" s="72">
        <f ca="1">+N20*2</f>
        <v>34</v>
      </c>
      <c r="L20" s="31"/>
      <c r="M20" s="31"/>
      <c r="N20" s="31">
        <f ca="1">RANDBETWEEN(11,20)</f>
        <v>17</v>
      </c>
    </row>
    <row r="21" spans="1:14" s="30" customFormat="1" ht="23" customHeight="1">
      <c r="A21" s="9">
        <f t="shared" si="0"/>
        <v>16</v>
      </c>
      <c r="B21" s="70" t="str">
        <f ca="1">L21&amp;" - 10 = ____"</f>
        <v>60 - 10 = ____</v>
      </c>
      <c r="C21" s="71"/>
      <c r="D21" s="9">
        <f t="shared" si="1"/>
        <v>41</v>
      </c>
      <c r="E21" s="70" t="str">
        <f ca="1">N21&amp; " centaines et 3 unités : ____"</f>
        <v>7 centaines et 3 unités : ____</v>
      </c>
      <c r="F21" s="38"/>
      <c r="G21" s="44"/>
      <c r="H21" s="46">
        <f ca="1">+L21-10</f>
        <v>50</v>
      </c>
      <c r="I21" s="72">
        <f ca="1">+N21*100+3</f>
        <v>703</v>
      </c>
      <c r="L21" s="31">
        <f ca="1">RANDBETWEEN(2,9)*10</f>
        <v>60</v>
      </c>
      <c r="M21" s="31"/>
      <c r="N21" s="31">
        <f ca="1">RANDBETWEEN(2,9)</f>
        <v>7</v>
      </c>
    </row>
    <row r="22" spans="1:14" s="30" customFormat="1" ht="23" customHeight="1">
      <c r="A22" s="9">
        <f t="shared" si="0"/>
        <v>17</v>
      </c>
      <c r="B22" s="70" t="str">
        <f ca="1">L22&amp; " dizaines : ____"</f>
        <v>9 dizaines : ____</v>
      </c>
      <c r="C22" s="71"/>
      <c r="D22" s="9">
        <f t="shared" si="1"/>
        <v>42</v>
      </c>
      <c r="E22" s="70" t="str">
        <f ca="1">N22&amp;" pour aller à 30 = ____"</f>
        <v>11 pour aller à 30 = ____</v>
      </c>
      <c r="F22" s="38"/>
      <c r="G22" s="44"/>
      <c r="H22" s="46">
        <f ca="1">+L22*10</f>
        <v>90</v>
      </c>
      <c r="I22" s="72">
        <f ca="1">30-N22</f>
        <v>19</v>
      </c>
      <c r="L22" s="31">
        <f ca="1">RANDBETWEEN(2,10)</f>
        <v>9</v>
      </c>
      <c r="M22" s="31"/>
      <c r="N22" s="31">
        <f ca="1">RANDBETWEEN(11,19)</f>
        <v>11</v>
      </c>
    </row>
    <row r="23" spans="1:14" s="30" customFormat="1" ht="23" customHeight="1">
      <c r="A23" s="9">
        <f t="shared" si="0"/>
        <v>18</v>
      </c>
      <c r="B23" s="70" t="str">
        <f ca="1">L23&amp;" + 11 = ____"</f>
        <v>62 + 11 = ____</v>
      </c>
      <c r="C23" s="71"/>
      <c r="D23" s="9">
        <f t="shared" si="1"/>
        <v>43</v>
      </c>
      <c r="E23" s="70" t="str">
        <f ca="1">"Le quart de "&amp;N23&amp;" : ____"</f>
        <v>Le quart de 16 : ____</v>
      </c>
      <c r="F23" s="38"/>
      <c r="G23" s="44"/>
      <c r="H23" s="46">
        <f ca="1">+L23+11</f>
        <v>73</v>
      </c>
      <c r="I23" s="72">
        <f ca="1">+N23/4</f>
        <v>4</v>
      </c>
      <c r="L23" s="31">
        <f ca="1">RANDBETWEEN(2,6)*10+2</f>
        <v>62</v>
      </c>
      <c r="M23" s="31"/>
      <c r="N23" s="31">
        <f ca="1">RANDBETWEEN(2,5)*4</f>
        <v>16</v>
      </c>
    </row>
    <row r="24" spans="1:14" s="30" customFormat="1" ht="23" customHeight="1">
      <c r="A24" s="9">
        <f t="shared" si="0"/>
        <v>19</v>
      </c>
      <c r="B24" s="70" t="str">
        <f ca="1">L24&amp;" + "&amp;L24&amp;" = ____"</f>
        <v>5 + 5 = ____</v>
      </c>
      <c r="C24" s="71"/>
      <c r="D24" s="9">
        <f t="shared" si="1"/>
        <v>44</v>
      </c>
      <c r="E24" s="70" t="str">
        <f ca="1">"La moitié de "&amp;N24&amp;" : ____"</f>
        <v>La moitié de 40 : ____</v>
      </c>
      <c r="F24" s="38"/>
      <c r="G24" s="44"/>
      <c r="H24" s="46">
        <f ca="1">+L24*2</f>
        <v>10</v>
      </c>
      <c r="I24" s="72">
        <f ca="1">+N24/2</f>
        <v>20</v>
      </c>
      <c r="L24" s="31">
        <f ca="1">RANDBETWEEN(1,10)</f>
        <v>5</v>
      </c>
      <c r="M24" s="31"/>
      <c r="N24" s="31">
        <f ca="1">RANDBETWEEN(11,20)*2</f>
        <v>40</v>
      </c>
    </row>
    <row r="25" spans="1:14" s="30" customFormat="1" ht="23" customHeight="1">
      <c r="A25" s="9">
        <f t="shared" si="0"/>
        <v>20</v>
      </c>
      <c r="B25" s="70" t="str">
        <f ca="1">+L25&amp;" + 23 = ____"</f>
        <v>54 + 23 = ____</v>
      </c>
      <c r="C25" s="71"/>
      <c r="D25" s="9">
        <f t="shared" si="1"/>
        <v>45</v>
      </c>
      <c r="E25" s="70" t="str">
        <f ca="1">N25&amp; " dizaines : ____"</f>
        <v>16 dizaines : ____</v>
      </c>
      <c r="F25" s="38"/>
      <c r="G25" s="44"/>
      <c r="H25" s="46">
        <f ca="1">+L25+23</f>
        <v>77</v>
      </c>
      <c r="I25" s="72">
        <f ca="1">+N25*10</f>
        <v>160</v>
      </c>
      <c r="L25" s="31">
        <f ca="1">RANDBETWEEN(1,5)*10+4</f>
        <v>54</v>
      </c>
      <c r="M25" s="31"/>
      <c r="N25" s="31">
        <f ca="1">RANDBETWEEN(11,19)</f>
        <v>16</v>
      </c>
    </row>
    <row r="26" spans="1:14" s="30" customFormat="1" ht="23" customHeight="1">
      <c r="A26" s="9">
        <f t="shared" si="0"/>
        <v>21</v>
      </c>
      <c r="B26" s="70" t="str">
        <f ca="1">"20 + "&amp;L26&amp;" = ____"</f>
        <v>20 + 40 = ____</v>
      </c>
      <c r="C26" s="71"/>
      <c r="D26" s="9">
        <f t="shared" si="1"/>
        <v>46</v>
      </c>
      <c r="E26" s="70" t="str">
        <f ca="1">"10 + "&amp;N26&amp;" = ____"</f>
        <v>10 + 92 = ____</v>
      </c>
      <c r="F26" s="40"/>
      <c r="G26" s="45"/>
      <c r="H26" s="46">
        <f ca="1">+L26+20</f>
        <v>60</v>
      </c>
      <c r="I26" s="72">
        <f ca="1">+N26+10</f>
        <v>102</v>
      </c>
      <c r="L26" s="31">
        <f ca="1">RANDBETWEEN(21,79)</f>
        <v>40</v>
      </c>
      <c r="M26" s="31"/>
      <c r="N26" s="31">
        <f ca="1">RANDBETWEEN(91,99)</f>
        <v>92</v>
      </c>
    </row>
    <row r="27" spans="1:14" s="30" customFormat="1" ht="23" customHeight="1">
      <c r="A27" s="9">
        <f t="shared" si="0"/>
        <v>22</v>
      </c>
      <c r="B27" s="70" t="str">
        <f ca="1">L27&amp; " unités : ____"</f>
        <v>47 unités : ____</v>
      </c>
      <c r="C27" s="71"/>
      <c r="D27" s="9">
        <f t="shared" si="1"/>
        <v>47</v>
      </c>
      <c r="E27" s="70" t="str">
        <f ca="1">N27&amp;" - 20 = ____"</f>
        <v>120 - 20 = ____</v>
      </c>
      <c r="F27" s="40"/>
      <c r="G27" s="45"/>
      <c r="H27" s="46">
        <f ca="1">+L27</f>
        <v>47</v>
      </c>
      <c r="I27" s="72">
        <f ca="1">+N27-20</f>
        <v>100</v>
      </c>
      <c r="L27" s="31">
        <f ca="1">RANDBETWEEN(13,99)</f>
        <v>47</v>
      </c>
      <c r="M27" s="31"/>
      <c r="N27" s="31">
        <f ca="1">RANDBETWEEN(9,19)*10</f>
        <v>120</v>
      </c>
    </row>
    <row r="28" spans="1:14" s="30" customFormat="1" ht="23" customHeight="1">
      <c r="A28" s="9">
        <f t="shared" si="0"/>
        <v>23</v>
      </c>
      <c r="B28" s="70" t="str">
        <f ca="1">"La moitié de "&amp;L28&amp;" : ____"</f>
        <v>La moitié de 16 : ____</v>
      </c>
      <c r="C28" s="71"/>
      <c r="D28" s="9">
        <f t="shared" si="1"/>
        <v>48</v>
      </c>
      <c r="E28" s="70" t="str">
        <f ca="1">"Le triple de "&amp;N28&amp;" : ____"</f>
        <v>Le triple de 10 : ____</v>
      </c>
      <c r="F28" s="40"/>
      <c r="G28" s="45"/>
      <c r="H28" s="46">
        <f ca="1">+L28/2</f>
        <v>8</v>
      </c>
      <c r="I28" s="72">
        <f ca="1">+N28*3</f>
        <v>30</v>
      </c>
      <c r="L28" s="31">
        <f ca="1">RANDBETWEEN(1,5)*4</f>
        <v>16</v>
      </c>
      <c r="M28" s="31"/>
      <c r="N28" s="31">
        <f ca="1">RANDBETWEEN(6,10)</f>
        <v>10</v>
      </c>
    </row>
    <row r="29" spans="1:14" s="30" customFormat="1" ht="23" customHeight="1">
      <c r="A29" s="9">
        <f t="shared" si="0"/>
        <v>24</v>
      </c>
      <c r="B29" s="70" t="str">
        <f ca="1">L29&amp;" pour aller à 30 = ____"</f>
        <v>21 pour aller à 30 = ____</v>
      </c>
      <c r="C29" s="71"/>
      <c r="D29" s="9">
        <f t="shared" si="1"/>
        <v>49</v>
      </c>
      <c r="E29" s="70" t="str">
        <f ca="1">N29&amp; " dizaines et 2 centaines : ____"</f>
        <v>2 dizaines et 2 centaines : ____</v>
      </c>
      <c r="F29" s="40"/>
      <c r="G29" s="45"/>
      <c r="H29" s="46">
        <f ca="1">30-L29</f>
        <v>9</v>
      </c>
      <c r="I29" s="72">
        <f ca="1">200+N29*10</f>
        <v>220</v>
      </c>
      <c r="L29" s="31">
        <f ca="1">RANDBETWEEN(21,28)</f>
        <v>21</v>
      </c>
      <c r="M29" s="31"/>
      <c r="N29" s="31">
        <f ca="1">RANDBETWEEN(1,9)</f>
        <v>2</v>
      </c>
    </row>
    <row r="30" spans="1:14" s="30" customFormat="1" ht="23" customHeight="1">
      <c r="A30" s="9">
        <f t="shared" si="0"/>
        <v>25</v>
      </c>
      <c r="B30" s="70" t="str">
        <f ca="1">"60 + "&amp;L30&amp;" = ____"</f>
        <v>60 + 70 = ____</v>
      </c>
      <c r="C30" s="71"/>
      <c r="D30" s="9">
        <f t="shared" si="1"/>
        <v>50</v>
      </c>
      <c r="E30" s="70" t="str">
        <f ca="1">N30&amp;" - 9 = ____"</f>
        <v>186 - 9 = ____</v>
      </c>
      <c r="F30" s="40"/>
      <c r="G30" s="45"/>
      <c r="H30" s="46">
        <f ca="1">+L30+60</f>
        <v>130</v>
      </c>
      <c r="I30" s="72">
        <f ca="1">+N30-9</f>
        <v>177</v>
      </c>
      <c r="L30" s="31">
        <f ca="1">RANDBETWEEN(2,9)*10</f>
        <v>70</v>
      </c>
      <c r="M30" s="31"/>
      <c r="N30" s="31">
        <f ca="1">RANDBETWEEN(11,19)*10+6</f>
        <v>186</v>
      </c>
    </row>
    <row r="31" spans="1:14" s="30" customFormat="1">
      <c r="A31" s="10"/>
      <c r="B31" s="34"/>
      <c r="C31" s="33"/>
      <c r="D31" s="35"/>
      <c r="E31" s="34"/>
      <c r="F31" s="34"/>
      <c r="G31" s="43"/>
      <c r="L31" s="31"/>
      <c r="M31" s="31"/>
      <c r="N31" s="31"/>
    </row>
    <row r="32" spans="1:14" s="30" customFormat="1">
      <c r="A32" s="10"/>
      <c r="B32" s="34"/>
      <c r="C32" s="34"/>
      <c r="D32" s="35"/>
      <c r="E32" s="34"/>
      <c r="F32" s="34"/>
      <c r="G32" s="43"/>
      <c r="L32" s="31"/>
      <c r="M32" s="31"/>
      <c r="N32" s="31"/>
    </row>
    <row r="33" spans="1:7" s="30" customFormat="1">
      <c r="A33" s="11"/>
      <c r="B33" s="34"/>
      <c r="C33" s="34"/>
      <c r="D33" s="35"/>
      <c r="E33" s="34"/>
      <c r="F33" s="34"/>
      <c r="G33" s="43"/>
    </row>
    <row r="34" spans="1:7" s="30" customFormat="1">
      <c r="A34" s="97"/>
      <c r="B34" s="97"/>
      <c r="C34" s="34"/>
      <c r="D34" s="35"/>
      <c r="E34" s="34"/>
      <c r="F34" s="34"/>
      <c r="G34" s="43"/>
    </row>
    <row r="35" spans="1:7" s="30" customFormat="1">
      <c r="A35" s="97"/>
      <c r="B35" s="97"/>
      <c r="C35" s="34"/>
      <c r="D35" s="35"/>
      <c r="E35" s="34"/>
      <c r="F35" s="34"/>
      <c r="G35" s="43"/>
    </row>
    <row r="36" spans="1:7" s="30" customFormat="1">
      <c r="A36" s="96"/>
      <c r="B36" s="96"/>
      <c r="C36" s="34"/>
      <c r="D36" s="35"/>
      <c r="E36" s="34"/>
      <c r="F36" s="34"/>
      <c r="G36" s="43"/>
    </row>
    <row r="37" spans="1:7" s="30" customFormat="1">
      <c r="A37" s="97"/>
      <c r="B37" s="97"/>
      <c r="C37" s="34"/>
      <c r="D37" s="35"/>
      <c r="E37" s="34"/>
      <c r="F37" s="34"/>
      <c r="G37" s="43"/>
    </row>
    <row r="38" spans="1:7" s="30" customFormat="1">
      <c r="A38" s="97"/>
      <c r="B38" s="97"/>
      <c r="C38" s="34"/>
      <c r="D38" s="35"/>
      <c r="E38" s="34"/>
      <c r="F38" s="34"/>
      <c r="G38" s="43"/>
    </row>
    <row r="39" spans="1:7" s="30" customFormat="1">
      <c r="A39" s="9"/>
      <c r="D39" s="36"/>
    </row>
    <row r="40" spans="1:7" s="30" customFormat="1">
      <c r="A40" s="9"/>
      <c r="D40" s="36"/>
    </row>
    <row r="41" spans="1:7" s="30" customFormat="1">
      <c r="A41" s="9"/>
      <c r="D41" s="36"/>
    </row>
    <row r="42" spans="1:7" s="30" customFormat="1">
      <c r="A42" s="9"/>
      <c r="D42" s="36"/>
    </row>
    <row r="43" spans="1:7" s="30" customFormat="1">
      <c r="A43" s="9"/>
      <c r="D43" s="36"/>
    </row>
    <row r="44" spans="1:7" s="30" customFormat="1">
      <c r="A44" s="9"/>
      <c r="D44" s="36"/>
    </row>
    <row r="45" spans="1:7" s="30" customFormat="1">
      <c r="A45" s="9"/>
      <c r="D45" s="36"/>
    </row>
    <row r="46" spans="1:7" s="30" customFormat="1">
      <c r="A46" s="9"/>
      <c r="D46" s="36"/>
    </row>
    <row r="47" spans="1:7" s="30" customFormat="1">
      <c r="A47" s="9"/>
      <c r="D47" s="36"/>
    </row>
    <row r="48" spans="1:7" s="30" customFormat="1">
      <c r="A48" s="9"/>
      <c r="D48" s="36"/>
    </row>
    <row r="49" spans="4:4" s="30" customFormat="1">
      <c r="D49" s="36"/>
    </row>
    <row r="50" spans="4:4" s="30" customFormat="1">
      <c r="D50" s="36"/>
    </row>
    <row r="51" spans="4:4" s="30" customFormat="1">
      <c r="D51" s="36"/>
    </row>
    <row r="52" spans="4:4" s="30" customFormat="1">
      <c r="D52" s="36"/>
    </row>
    <row r="53" spans="4:4" s="30" customFormat="1">
      <c r="D53" s="36"/>
    </row>
    <row r="54" spans="4:4" s="30" customFormat="1">
      <c r="D54" s="36"/>
    </row>
    <row r="55" spans="4:4" s="30" customFormat="1">
      <c r="D55" s="36"/>
    </row>
    <row r="56" spans="4:4" s="30" customFormat="1">
      <c r="D56" s="36"/>
    </row>
    <row r="57" spans="4:4" s="30" customFormat="1">
      <c r="D57" s="36"/>
    </row>
    <row r="58" spans="4:4" s="30" customFormat="1">
      <c r="D58" s="36"/>
    </row>
    <row r="59" spans="4:4" s="30" customFormat="1">
      <c r="D59" s="36"/>
    </row>
    <row r="60" spans="4:4" s="30" customFormat="1">
      <c r="D60" s="36"/>
    </row>
    <row r="61" spans="4:4" s="30" customFormat="1">
      <c r="D61" s="36"/>
    </row>
    <row r="62" spans="4:4" s="30" customFormat="1">
      <c r="D62" s="36"/>
    </row>
    <row r="63" spans="4:4" s="30" customFormat="1">
      <c r="D63" s="36"/>
    </row>
    <row r="64" spans="4:4" s="30" customFormat="1">
      <c r="D64" s="36"/>
    </row>
    <row r="65" spans="4:4" s="30" customFormat="1">
      <c r="D65" s="36"/>
    </row>
    <row r="66" spans="4:4" s="30" customFormat="1">
      <c r="D66" s="36"/>
    </row>
    <row r="67" spans="4:4" s="30" customFormat="1">
      <c r="D67" s="36"/>
    </row>
    <row r="68" spans="4:4" s="30" customFormat="1">
      <c r="D68" s="36"/>
    </row>
    <row r="69" spans="4:4" s="30" customFormat="1">
      <c r="D69" s="36"/>
    </row>
    <row r="70" spans="4:4" s="30" customFormat="1">
      <c r="D70" s="36"/>
    </row>
    <row r="71" spans="4:4" s="30" customFormat="1">
      <c r="D71" s="36"/>
    </row>
    <row r="72" spans="4:4" s="30" customFormat="1">
      <c r="D72" s="36"/>
    </row>
    <row r="73" spans="4:4" s="30" customFormat="1">
      <c r="D73" s="36"/>
    </row>
    <row r="74" spans="4:4" s="30" customFormat="1">
      <c r="D74" s="36"/>
    </row>
    <row r="75" spans="4:4" s="30" customFormat="1">
      <c r="D75" s="36"/>
    </row>
    <row r="76" spans="4:4" s="30" customFormat="1">
      <c r="D76" s="36"/>
    </row>
    <row r="77" spans="4:4" s="30" customFormat="1">
      <c r="D77" s="36"/>
    </row>
    <row r="78" spans="4:4" s="30" customFormat="1">
      <c r="D78" s="36"/>
    </row>
    <row r="79" spans="4:4" s="30" customFormat="1">
      <c r="D79" s="36"/>
    </row>
    <row r="80" spans="4:4" s="30" customFormat="1">
      <c r="D80" s="36"/>
    </row>
    <row r="81" spans="4:4" s="30" customFormat="1">
      <c r="D81" s="36"/>
    </row>
    <row r="82" spans="4:4" s="30" customFormat="1">
      <c r="D82" s="36"/>
    </row>
    <row r="83" spans="4:4" s="30" customFormat="1">
      <c r="D83" s="36"/>
    </row>
    <row r="84" spans="4:4" s="30" customFormat="1">
      <c r="D84" s="36"/>
    </row>
    <row r="85" spans="4:4" s="30" customFormat="1">
      <c r="D85" s="36"/>
    </row>
    <row r="86" spans="4:4" s="30" customFormat="1">
      <c r="D86" s="36"/>
    </row>
    <row r="87" spans="4:4" s="30" customFormat="1">
      <c r="D87" s="36"/>
    </row>
    <row r="88" spans="4:4" s="30" customFormat="1">
      <c r="D88" s="36"/>
    </row>
    <row r="89" spans="4:4" s="30" customFormat="1">
      <c r="D89" s="36"/>
    </row>
    <row r="90" spans="4:4" s="30" customFormat="1">
      <c r="D90" s="36"/>
    </row>
    <row r="91" spans="4:4" s="30" customFormat="1">
      <c r="D91" s="36"/>
    </row>
    <row r="92" spans="4:4" s="30" customFormat="1">
      <c r="D92" s="36"/>
    </row>
    <row r="93" spans="4:4" s="30" customFormat="1">
      <c r="D93" s="36"/>
    </row>
    <row r="94" spans="4:4" s="30" customFormat="1">
      <c r="D94" s="36"/>
    </row>
    <row r="95" spans="4:4" s="30" customFormat="1">
      <c r="D95" s="36"/>
    </row>
    <row r="96" spans="4:4" s="30" customFormat="1">
      <c r="D96" s="36"/>
    </row>
    <row r="97" spans="4:4" s="30" customFormat="1">
      <c r="D97" s="36"/>
    </row>
    <row r="98" spans="4:4" s="30" customFormat="1">
      <c r="D98" s="36"/>
    </row>
    <row r="99" spans="4:4" s="30" customFormat="1">
      <c r="D99" s="36"/>
    </row>
    <row r="100" spans="4:4" s="30" customFormat="1">
      <c r="D100" s="36"/>
    </row>
    <row r="101" spans="4:4" s="30" customFormat="1">
      <c r="D101" s="36"/>
    </row>
    <row r="102" spans="4:4" s="30" customFormat="1">
      <c r="D102" s="36"/>
    </row>
    <row r="103" spans="4:4" s="30" customFormat="1">
      <c r="D103" s="36"/>
    </row>
    <row r="104" spans="4:4" s="30" customFormat="1">
      <c r="D104" s="36"/>
    </row>
    <row r="105" spans="4:4" s="30" customFormat="1">
      <c r="D105" s="36"/>
    </row>
    <row r="106" spans="4:4" s="30" customFormat="1">
      <c r="D106" s="36"/>
    </row>
    <row r="107" spans="4:4" s="30" customFormat="1">
      <c r="D107" s="36"/>
    </row>
    <row r="108" spans="4:4" s="30" customFormat="1">
      <c r="D108" s="36"/>
    </row>
    <row r="109" spans="4:4" s="30" customFormat="1">
      <c r="D109" s="36"/>
    </row>
    <row r="110" spans="4:4" s="30" customFormat="1">
      <c r="D110" s="36"/>
    </row>
    <row r="111" spans="4:4" s="30" customFormat="1">
      <c r="D111" s="36"/>
    </row>
    <row r="112" spans="4:4" s="30" customFormat="1">
      <c r="D112" s="36"/>
    </row>
    <row r="113" spans="4:4" s="30" customFormat="1">
      <c r="D113" s="36"/>
    </row>
    <row r="114" spans="4:4" s="30" customFormat="1">
      <c r="D114" s="36"/>
    </row>
    <row r="115" spans="4:4" s="30" customFormat="1">
      <c r="D115" s="36"/>
    </row>
    <row r="116" spans="4:4" s="30" customFormat="1">
      <c r="D116" s="36"/>
    </row>
    <row r="117" spans="4:4" s="30" customFormat="1">
      <c r="D117" s="36"/>
    </row>
    <row r="118" spans="4:4" s="30" customFormat="1">
      <c r="D118" s="36"/>
    </row>
    <row r="119" spans="4:4" s="30" customFormat="1">
      <c r="D119" s="36"/>
    </row>
    <row r="120" spans="4:4" s="30" customFormat="1">
      <c r="D120" s="36"/>
    </row>
    <row r="121" spans="4:4" s="30" customFormat="1">
      <c r="D121" s="36"/>
    </row>
    <row r="122" spans="4:4" s="30" customFormat="1">
      <c r="D122" s="36"/>
    </row>
    <row r="123" spans="4:4" s="30" customFormat="1">
      <c r="D123" s="36"/>
    </row>
    <row r="124" spans="4:4" s="30" customFormat="1">
      <c r="D124" s="36"/>
    </row>
    <row r="125" spans="4:4" s="30" customFormat="1">
      <c r="D125" s="36"/>
    </row>
    <row r="126" spans="4:4" s="30" customFormat="1">
      <c r="D126" s="36"/>
    </row>
    <row r="127" spans="4:4" s="30" customFormat="1">
      <c r="D127" s="36"/>
    </row>
    <row r="128" spans="4:4" s="30" customFormat="1">
      <c r="D128" s="36"/>
    </row>
    <row r="129" spans="4:4" s="30" customFormat="1">
      <c r="D129" s="36"/>
    </row>
    <row r="130" spans="4:4" s="30" customFormat="1">
      <c r="D130" s="36"/>
    </row>
    <row r="131" spans="4:4" s="30" customFormat="1">
      <c r="D131" s="36"/>
    </row>
    <row r="132" spans="4:4" s="30" customFormat="1">
      <c r="D132" s="36"/>
    </row>
    <row r="133" spans="4:4" s="30" customFormat="1">
      <c r="D133" s="36"/>
    </row>
    <row r="134" spans="4:4" s="30" customFormat="1">
      <c r="D134" s="36"/>
    </row>
    <row r="135" spans="4:4" s="30" customFormat="1">
      <c r="D135" s="36"/>
    </row>
    <row r="136" spans="4:4" s="30" customFormat="1">
      <c r="D136" s="36"/>
    </row>
    <row r="137" spans="4:4" s="30" customFormat="1">
      <c r="D137" s="36"/>
    </row>
    <row r="138" spans="4:4" s="30" customFormat="1">
      <c r="D138" s="36"/>
    </row>
    <row r="139" spans="4:4" s="30" customFormat="1">
      <c r="D139" s="36"/>
    </row>
    <row r="140" spans="4:4" s="30" customFormat="1">
      <c r="D140" s="36"/>
    </row>
    <row r="141" spans="4:4" s="30" customFormat="1">
      <c r="D141" s="36"/>
    </row>
    <row r="142" spans="4:4" s="30" customFormat="1">
      <c r="D142" s="36"/>
    </row>
    <row r="143" spans="4:4" s="30" customFormat="1">
      <c r="D143" s="36"/>
    </row>
    <row r="144" spans="4:4" s="30" customFormat="1">
      <c r="D144" s="36"/>
    </row>
    <row r="145" spans="4:4" s="30" customFormat="1">
      <c r="D145" s="36"/>
    </row>
    <row r="146" spans="4:4" s="30" customFormat="1">
      <c r="D146" s="36"/>
    </row>
    <row r="147" spans="4:4" s="30" customFormat="1">
      <c r="D147" s="36"/>
    </row>
    <row r="148" spans="4:4" s="30" customFormat="1">
      <c r="D148" s="36"/>
    </row>
    <row r="149" spans="4:4" s="30" customFormat="1">
      <c r="D149" s="36"/>
    </row>
    <row r="150" spans="4:4" s="30" customFormat="1">
      <c r="D150" s="36"/>
    </row>
    <row r="151" spans="4:4" s="30" customFormat="1">
      <c r="D151" s="36"/>
    </row>
    <row r="152" spans="4:4" s="30" customFormat="1">
      <c r="D152" s="36"/>
    </row>
    <row r="153" spans="4:4" s="30" customFormat="1">
      <c r="D153" s="36"/>
    </row>
    <row r="154" spans="4:4" s="30" customFormat="1">
      <c r="D154" s="36"/>
    </row>
    <row r="155" spans="4:4" s="30" customFormat="1">
      <c r="D155" s="36"/>
    </row>
    <row r="156" spans="4:4" s="30" customFormat="1">
      <c r="D156" s="36"/>
    </row>
    <row r="157" spans="4:4" s="30" customFormat="1">
      <c r="D157" s="36"/>
    </row>
    <row r="158" spans="4:4" s="30" customFormat="1">
      <c r="D158" s="36"/>
    </row>
    <row r="159" spans="4:4" s="30" customFormat="1">
      <c r="D159" s="36"/>
    </row>
    <row r="160" spans="4:4" s="30" customFormat="1">
      <c r="D160" s="36"/>
    </row>
    <row r="161" spans="4:4" s="30" customFormat="1">
      <c r="D161" s="36"/>
    </row>
    <row r="162" spans="4:4" s="30" customFormat="1">
      <c r="D162" s="36"/>
    </row>
    <row r="163" spans="4:4" s="30" customFormat="1">
      <c r="D163" s="36"/>
    </row>
    <row r="164" spans="4:4" s="30" customFormat="1">
      <c r="D164" s="36"/>
    </row>
    <row r="165" spans="4:4" s="30" customFormat="1">
      <c r="D165" s="36"/>
    </row>
    <row r="166" spans="4:4" s="30" customFormat="1">
      <c r="D166" s="36"/>
    </row>
    <row r="167" spans="4:4" s="30" customFormat="1">
      <c r="D167" s="36"/>
    </row>
    <row r="168" spans="4:4" s="30" customFormat="1">
      <c r="D168" s="36"/>
    </row>
    <row r="169" spans="4:4" s="30" customFormat="1">
      <c r="D169" s="36"/>
    </row>
    <row r="170" spans="4:4" s="30" customFormat="1">
      <c r="D170" s="36"/>
    </row>
    <row r="171" spans="4:4" s="30" customFormat="1">
      <c r="D171" s="36"/>
    </row>
    <row r="172" spans="4:4" s="30" customFormat="1">
      <c r="D172" s="36"/>
    </row>
    <row r="173" spans="4:4" s="30" customFormat="1">
      <c r="D173" s="36"/>
    </row>
    <row r="174" spans="4:4" s="30" customFormat="1">
      <c r="D174" s="36"/>
    </row>
    <row r="175" spans="4:4" s="30" customFormat="1">
      <c r="D175" s="36"/>
    </row>
    <row r="176" spans="4:4" s="30" customFormat="1">
      <c r="D176" s="36"/>
    </row>
    <row r="177" spans="4:4" s="30" customFormat="1">
      <c r="D177" s="36"/>
    </row>
    <row r="178" spans="4:4" s="30" customFormat="1">
      <c r="D178" s="36"/>
    </row>
    <row r="179" spans="4:4" s="30" customFormat="1">
      <c r="D179" s="36"/>
    </row>
    <row r="180" spans="4:4" s="30" customFormat="1">
      <c r="D180" s="36"/>
    </row>
    <row r="181" spans="4:4" s="30" customFormat="1">
      <c r="D181" s="36"/>
    </row>
    <row r="182" spans="4:4" s="30" customFormat="1">
      <c r="D182" s="36"/>
    </row>
    <row r="183" spans="4:4" s="30" customFormat="1">
      <c r="D183" s="36"/>
    </row>
    <row r="184" spans="4:4" s="30" customFormat="1">
      <c r="D184" s="36"/>
    </row>
    <row r="185" spans="4:4" s="30" customFormat="1">
      <c r="D185" s="36"/>
    </row>
    <row r="186" spans="4:4" s="30" customFormat="1">
      <c r="D186" s="36"/>
    </row>
    <row r="187" spans="4:4" s="30" customFormat="1">
      <c r="D187" s="36"/>
    </row>
    <row r="188" spans="4:4" s="30" customFormat="1">
      <c r="D188" s="36"/>
    </row>
    <row r="189" spans="4:4" s="30" customFormat="1">
      <c r="D189" s="36"/>
    </row>
    <row r="190" spans="4:4" s="30" customFormat="1">
      <c r="D190" s="36"/>
    </row>
    <row r="191" spans="4:4" s="30" customFormat="1">
      <c r="D191" s="36"/>
    </row>
    <row r="192" spans="4:4" s="30" customFormat="1">
      <c r="D192" s="36"/>
    </row>
    <row r="193" spans="4:4" s="30" customFormat="1">
      <c r="D193" s="36"/>
    </row>
    <row r="194" spans="4:4" s="30" customFormat="1">
      <c r="D194" s="36"/>
    </row>
    <row r="195" spans="4:4" s="30" customFormat="1">
      <c r="D195" s="36"/>
    </row>
    <row r="196" spans="4:4" s="30" customFormat="1">
      <c r="D196" s="36"/>
    </row>
    <row r="197" spans="4:4" s="30" customFormat="1">
      <c r="D197" s="36"/>
    </row>
    <row r="198" spans="4:4" s="30" customFormat="1">
      <c r="D198" s="36"/>
    </row>
    <row r="199" spans="4:4" s="30" customFormat="1">
      <c r="D199" s="36"/>
    </row>
    <row r="200" spans="4:4" s="30" customFormat="1">
      <c r="D200" s="36"/>
    </row>
    <row r="201" spans="4:4" s="30" customFormat="1">
      <c r="D201" s="36"/>
    </row>
    <row r="202" spans="4:4" s="30" customFormat="1">
      <c r="D202" s="36"/>
    </row>
    <row r="203" spans="4:4" s="30" customFormat="1">
      <c r="D203" s="36"/>
    </row>
    <row r="204" spans="4:4" s="30" customFormat="1">
      <c r="D204" s="36"/>
    </row>
    <row r="205" spans="4:4" s="30" customFormat="1">
      <c r="D205" s="36"/>
    </row>
    <row r="206" spans="4:4" s="30" customFormat="1">
      <c r="D206" s="36"/>
    </row>
    <row r="207" spans="4:4" s="30" customFormat="1">
      <c r="D207" s="36"/>
    </row>
    <row r="208" spans="4:4" s="30" customFormat="1">
      <c r="D208" s="36"/>
    </row>
    <row r="209" spans="4:4" s="30" customFormat="1">
      <c r="D209" s="36"/>
    </row>
    <row r="210" spans="4:4" s="30" customFormat="1">
      <c r="D210" s="36"/>
    </row>
    <row r="211" spans="4:4" s="30" customFormat="1">
      <c r="D211" s="36"/>
    </row>
    <row r="212" spans="4:4" s="30" customFormat="1">
      <c r="D212" s="36"/>
    </row>
    <row r="213" spans="4:4" s="30" customFormat="1">
      <c r="D213" s="36"/>
    </row>
    <row r="214" spans="4:4" s="30" customFormat="1">
      <c r="D214" s="36"/>
    </row>
    <row r="215" spans="4:4" s="30" customFormat="1">
      <c r="D215" s="36"/>
    </row>
    <row r="216" spans="4:4" s="30" customFormat="1">
      <c r="D216" s="36"/>
    </row>
    <row r="217" spans="4:4" s="30" customFormat="1">
      <c r="D217" s="36"/>
    </row>
    <row r="218" spans="4:4" s="30" customFormat="1">
      <c r="D218" s="36"/>
    </row>
    <row r="219" spans="4:4" s="30" customFormat="1">
      <c r="D219" s="36"/>
    </row>
    <row r="220" spans="4:4" s="30" customFormat="1">
      <c r="D220" s="36"/>
    </row>
    <row r="221" spans="4:4" s="30" customFormat="1">
      <c r="D221" s="36"/>
    </row>
    <row r="222" spans="4:4" s="30" customFormat="1">
      <c r="D222" s="36"/>
    </row>
    <row r="223" spans="4:4" s="30" customFormat="1">
      <c r="D223" s="36"/>
    </row>
    <row r="224" spans="4:4" s="30" customFormat="1">
      <c r="D224" s="36"/>
    </row>
    <row r="225" spans="4:4" s="30" customFormat="1">
      <c r="D225" s="36"/>
    </row>
    <row r="226" spans="4:4" s="30" customFormat="1">
      <c r="D226" s="36"/>
    </row>
    <row r="227" spans="4:4" s="30" customFormat="1">
      <c r="D227" s="36"/>
    </row>
    <row r="228" spans="4:4" s="30" customFormat="1">
      <c r="D228" s="36"/>
    </row>
    <row r="229" spans="4:4" s="30" customFormat="1">
      <c r="D229" s="36"/>
    </row>
    <row r="230" spans="4:4" s="30" customFormat="1">
      <c r="D230" s="36"/>
    </row>
    <row r="231" spans="4:4" s="30" customFormat="1">
      <c r="D231" s="36"/>
    </row>
    <row r="232" spans="4:4" s="30" customFormat="1">
      <c r="D232" s="36"/>
    </row>
    <row r="233" spans="4:4" s="30" customFormat="1">
      <c r="D233" s="36"/>
    </row>
    <row r="234" spans="4:4" s="30" customFormat="1">
      <c r="D234" s="36"/>
    </row>
    <row r="235" spans="4:4" s="30" customFormat="1">
      <c r="D235" s="36"/>
    </row>
    <row r="236" spans="4:4" s="30" customFormat="1">
      <c r="D236" s="36"/>
    </row>
    <row r="237" spans="4:4" s="30" customFormat="1">
      <c r="D237" s="36"/>
    </row>
    <row r="238" spans="4:4" s="30" customFormat="1">
      <c r="D238" s="36"/>
    </row>
    <row r="239" spans="4:4" s="30" customFormat="1">
      <c r="D239" s="36"/>
    </row>
    <row r="240" spans="4:4" s="30" customFormat="1">
      <c r="D240" s="36"/>
    </row>
    <row r="241" spans="4:4" s="30" customFormat="1">
      <c r="D241" s="36"/>
    </row>
    <row r="242" spans="4:4" s="30" customFormat="1">
      <c r="D242" s="36"/>
    </row>
    <row r="243" spans="4:4" s="30" customFormat="1">
      <c r="D243" s="36"/>
    </row>
    <row r="244" spans="4:4" s="30" customFormat="1">
      <c r="D244" s="36"/>
    </row>
    <row r="245" spans="4:4" s="30" customFormat="1">
      <c r="D245" s="36"/>
    </row>
    <row r="246" spans="4:4" s="30" customFormat="1">
      <c r="D246" s="36"/>
    </row>
    <row r="247" spans="4:4" s="30" customFormat="1">
      <c r="D247" s="36"/>
    </row>
    <row r="248" spans="4:4" s="30" customFormat="1">
      <c r="D248" s="36"/>
    </row>
    <row r="249" spans="4:4" s="30" customFormat="1">
      <c r="D249" s="36"/>
    </row>
    <row r="250" spans="4:4" s="30" customFormat="1">
      <c r="D250" s="36"/>
    </row>
    <row r="251" spans="4:4" s="30" customFormat="1">
      <c r="D251" s="36"/>
    </row>
    <row r="252" spans="4:4" s="30" customFormat="1">
      <c r="D252" s="36"/>
    </row>
    <row r="253" spans="4:4" s="30" customFormat="1">
      <c r="D253" s="36"/>
    </row>
    <row r="254" spans="4:4" s="30" customFormat="1">
      <c r="D254" s="36"/>
    </row>
    <row r="255" spans="4:4" s="30" customFormat="1">
      <c r="D255" s="36"/>
    </row>
    <row r="256" spans="4:4" s="30" customFormat="1">
      <c r="D256" s="36"/>
    </row>
    <row r="257" spans="4:4" s="30" customFormat="1">
      <c r="D257" s="36"/>
    </row>
    <row r="258" spans="4:4" s="30" customFormat="1">
      <c r="D258" s="36"/>
    </row>
    <row r="259" spans="4:4" s="30" customFormat="1">
      <c r="D259" s="36"/>
    </row>
    <row r="260" spans="4:4" s="30" customFormat="1">
      <c r="D260" s="36"/>
    </row>
    <row r="261" spans="4:4" s="30" customFormat="1">
      <c r="D261" s="36"/>
    </row>
    <row r="262" spans="4:4" s="30" customFormat="1">
      <c r="D262" s="36"/>
    </row>
    <row r="263" spans="4:4" s="30" customFormat="1">
      <c r="D263" s="36"/>
    </row>
    <row r="264" spans="4:4" s="30" customFormat="1">
      <c r="D264" s="36"/>
    </row>
    <row r="265" spans="4:4" s="30" customFormat="1">
      <c r="D265" s="36"/>
    </row>
    <row r="266" spans="4:4" s="30" customFormat="1">
      <c r="D266" s="36"/>
    </row>
    <row r="267" spans="4:4" s="30" customFormat="1">
      <c r="D267" s="36"/>
    </row>
    <row r="268" spans="4:4" s="30" customFormat="1">
      <c r="D268" s="36"/>
    </row>
    <row r="269" spans="4:4" s="30" customFormat="1">
      <c r="D269" s="36"/>
    </row>
    <row r="270" spans="4:4" s="30" customFormat="1">
      <c r="D270" s="36"/>
    </row>
    <row r="271" spans="4:4" s="30" customFormat="1">
      <c r="D271" s="36"/>
    </row>
    <row r="272" spans="4:4" s="30" customFormat="1">
      <c r="D272" s="36"/>
    </row>
    <row r="273" spans="4:4" s="30" customFormat="1">
      <c r="D273" s="36"/>
    </row>
    <row r="274" spans="4:4" s="30" customFormat="1">
      <c r="D274" s="36"/>
    </row>
    <row r="275" spans="4:4" s="30" customFormat="1">
      <c r="D275" s="36"/>
    </row>
    <row r="276" spans="4:4" s="30" customFormat="1">
      <c r="D276" s="36"/>
    </row>
    <row r="277" spans="4:4" s="30" customFormat="1">
      <c r="D277" s="36"/>
    </row>
    <row r="278" spans="4:4" s="30" customFormat="1">
      <c r="D278" s="36"/>
    </row>
    <row r="279" spans="4:4" s="30" customFormat="1">
      <c r="D279" s="36"/>
    </row>
    <row r="280" spans="4:4" s="30" customFormat="1">
      <c r="D280" s="36"/>
    </row>
    <row r="281" spans="4:4" s="30" customFormat="1">
      <c r="D281" s="36"/>
    </row>
    <row r="282" spans="4:4" s="30" customFormat="1">
      <c r="D282" s="36"/>
    </row>
    <row r="283" spans="4:4" s="30" customFormat="1">
      <c r="D283" s="36"/>
    </row>
    <row r="284" spans="4:4" s="30" customFormat="1">
      <c r="D284" s="36"/>
    </row>
    <row r="285" spans="4:4" s="30" customFormat="1">
      <c r="D285" s="36"/>
    </row>
    <row r="286" spans="4:4" s="30" customFormat="1">
      <c r="D286" s="36"/>
    </row>
    <row r="287" spans="4:4" s="30" customFormat="1">
      <c r="D287" s="36"/>
    </row>
    <row r="288" spans="4:4" s="30" customFormat="1">
      <c r="D288" s="36"/>
    </row>
    <row r="289" spans="4:4" s="30" customFormat="1">
      <c r="D289" s="36"/>
    </row>
    <row r="290" spans="4:4" s="30" customFormat="1">
      <c r="D290" s="36"/>
    </row>
    <row r="291" spans="4:4" s="30" customFormat="1">
      <c r="D291" s="36"/>
    </row>
    <row r="292" spans="4:4" s="30" customFormat="1">
      <c r="D292" s="36"/>
    </row>
    <row r="293" spans="4:4" s="30" customFormat="1">
      <c r="D293" s="36"/>
    </row>
    <row r="294" spans="4:4" s="30" customFormat="1">
      <c r="D294" s="36"/>
    </row>
    <row r="295" spans="4:4" s="30" customFormat="1">
      <c r="D295" s="36"/>
    </row>
    <row r="296" spans="4:4" s="30" customFormat="1">
      <c r="D296" s="36"/>
    </row>
    <row r="297" spans="4:4" s="30" customFormat="1">
      <c r="D297" s="36"/>
    </row>
    <row r="298" spans="4:4" s="30" customFormat="1">
      <c r="D298" s="36"/>
    </row>
    <row r="299" spans="4:4" s="30" customFormat="1">
      <c r="D299" s="36"/>
    </row>
    <row r="300" spans="4:4" s="30" customFormat="1">
      <c r="D300" s="36"/>
    </row>
    <row r="301" spans="4:4" s="30" customFormat="1">
      <c r="D301" s="36"/>
    </row>
    <row r="302" spans="4:4" s="30" customFormat="1">
      <c r="D302" s="36"/>
    </row>
    <row r="303" spans="4:4" s="30" customFormat="1">
      <c r="D303" s="36"/>
    </row>
    <row r="304" spans="4:4" s="30" customFormat="1">
      <c r="D304" s="36"/>
    </row>
    <row r="305" spans="4:4" s="30" customFormat="1">
      <c r="D305" s="36"/>
    </row>
    <row r="306" spans="4:4" s="30" customFormat="1">
      <c r="D306" s="36"/>
    </row>
    <row r="307" spans="4:4" s="30" customFormat="1">
      <c r="D307" s="36"/>
    </row>
    <row r="308" spans="4:4" s="30" customFormat="1">
      <c r="D308" s="36"/>
    </row>
    <row r="309" spans="4:4" s="30" customFormat="1">
      <c r="D309" s="36"/>
    </row>
    <row r="310" spans="4:4" s="30" customFormat="1">
      <c r="D310" s="36"/>
    </row>
    <row r="311" spans="4:4" s="30" customFormat="1">
      <c r="D311" s="36"/>
    </row>
    <row r="312" spans="4:4" s="30" customFormat="1">
      <c r="D312" s="36"/>
    </row>
    <row r="313" spans="4:4" s="30" customFormat="1">
      <c r="D313" s="36"/>
    </row>
    <row r="314" spans="4:4" s="30" customFormat="1">
      <c r="D314" s="36"/>
    </row>
    <row r="315" spans="4:4" s="30" customFormat="1">
      <c r="D315" s="36"/>
    </row>
    <row r="316" spans="4:4" s="30" customFormat="1">
      <c r="D316" s="36"/>
    </row>
    <row r="317" spans="4:4" s="30" customFormat="1">
      <c r="D317" s="36"/>
    </row>
    <row r="318" spans="4:4" s="30" customFormat="1">
      <c r="D318" s="36"/>
    </row>
    <row r="319" spans="4:4" s="30" customFormat="1">
      <c r="D319" s="36"/>
    </row>
    <row r="320" spans="4:4" s="30" customFormat="1">
      <c r="D320" s="36"/>
    </row>
    <row r="321" spans="4:4" s="30" customFormat="1">
      <c r="D321" s="36"/>
    </row>
    <row r="322" spans="4:4" s="30" customFormat="1">
      <c r="D322" s="36"/>
    </row>
    <row r="323" spans="4:4" s="30" customFormat="1">
      <c r="D323" s="36"/>
    </row>
    <row r="324" spans="4:4" s="30" customFormat="1">
      <c r="D324" s="36"/>
    </row>
    <row r="325" spans="4:4" s="30" customFormat="1">
      <c r="D325" s="36"/>
    </row>
    <row r="326" spans="4:4" s="30" customFormat="1">
      <c r="D326" s="36"/>
    </row>
    <row r="327" spans="4:4" s="30" customFormat="1">
      <c r="D327" s="36"/>
    </row>
    <row r="328" spans="4:4" s="30" customFormat="1">
      <c r="D328" s="36"/>
    </row>
    <row r="329" spans="4:4" s="30" customFormat="1">
      <c r="D329" s="36"/>
    </row>
    <row r="330" spans="4:4" s="30" customFormat="1">
      <c r="D330" s="36"/>
    </row>
    <row r="331" spans="4:4" s="30" customFormat="1">
      <c r="D331" s="36"/>
    </row>
    <row r="332" spans="4:4" s="30" customFormat="1">
      <c r="D332" s="36"/>
    </row>
    <row r="333" spans="4:4" s="30" customFormat="1">
      <c r="D333" s="36"/>
    </row>
    <row r="334" spans="4:4" s="30" customFormat="1">
      <c r="D334" s="36"/>
    </row>
    <row r="335" spans="4:4" s="30" customFormat="1">
      <c r="D335" s="36"/>
    </row>
    <row r="336" spans="4:4" s="30" customFormat="1">
      <c r="D336" s="36"/>
    </row>
    <row r="337" spans="4:4" s="30" customFormat="1">
      <c r="D337" s="36"/>
    </row>
    <row r="338" spans="4:4" s="30" customFormat="1">
      <c r="D338" s="36"/>
    </row>
    <row r="339" spans="4:4" s="30" customFormat="1">
      <c r="D339" s="36"/>
    </row>
    <row r="340" spans="4:4" s="30" customFormat="1">
      <c r="D340" s="36"/>
    </row>
    <row r="341" spans="4:4" s="30" customFormat="1">
      <c r="D341" s="36"/>
    </row>
    <row r="342" spans="4:4" s="30" customFormat="1">
      <c r="D342" s="36"/>
    </row>
    <row r="343" spans="4:4" s="30" customFormat="1">
      <c r="D343" s="36"/>
    </row>
    <row r="344" spans="4:4" s="30" customFormat="1">
      <c r="D344" s="36"/>
    </row>
    <row r="345" spans="4:4" s="30" customFormat="1">
      <c r="D345" s="36"/>
    </row>
    <row r="346" spans="4:4" s="30" customFormat="1">
      <c r="D346" s="36"/>
    </row>
    <row r="347" spans="4:4" s="30" customFormat="1">
      <c r="D347" s="36"/>
    </row>
    <row r="348" spans="4:4" s="30" customFormat="1">
      <c r="D348" s="36"/>
    </row>
    <row r="349" spans="4:4" s="30" customFormat="1">
      <c r="D349" s="36"/>
    </row>
    <row r="350" spans="4:4" s="30" customFormat="1">
      <c r="D350" s="36"/>
    </row>
    <row r="351" spans="4:4" s="30" customFormat="1">
      <c r="D351" s="36"/>
    </row>
    <row r="352" spans="4:4" s="30" customFormat="1">
      <c r="D352" s="36"/>
    </row>
    <row r="353" spans="4:4" s="30" customFormat="1">
      <c r="D353" s="36"/>
    </row>
    <row r="354" spans="4:4" s="30" customFormat="1">
      <c r="D354" s="36"/>
    </row>
    <row r="355" spans="4:4" s="30" customFormat="1">
      <c r="D355" s="36"/>
    </row>
    <row r="356" spans="4:4" s="30" customFormat="1">
      <c r="D356" s="36"/>
    </row>
    <row r="357" spans="4:4" s="30" customFormat="1">
      <c r="D357" s="36"/>
    </row>
    <row r="358" spans="4:4" s="30" customFormat="1">
      <c r="D358" s="36"/>
    </row>
    <row r="359" spans="4:4" s="30" customFormat="1">
      <c r="D359" s="36"/>
    </row>
    <row r="360" spans="4:4" s="30" customFormat="1">
      <c r="D360" s="36"/>
    </row>
    <row r="361" spans="4:4" s="30" customFormat="1">
      <c r="D361" s="36"/>
    </row>
    <row r="362" spans="4:4" s="30" customFormat="1">
      <c r="D362" s="36"/>
    </row>
    <row r="363" spans="4:4" s="30" customFormat="1">
      <c r="D363" s="36"/>
    </row>
    <row r="364" spans="4:4" s="30" customFormat="1">
      <c r="D364" s="36"/>
    </row>
    <row r="365" spans="4:4" s="30" customFormat="1">
      <c r="D365" s="36"/>
    </row>
    <row r="366" spans="4:4" s="30" customFormat="1">
      <c r="D366" s="36"/>
    </row>
    <row r="367" spans="4:4" s="30" customFormat="1">
      <c r="D367" s="36"/>
    </row>
    <row r="368" spans="4:4" s="30" customFormat="1">
      <c r="D368" s="36"/>
    </row>
    <row r="369" spans="4:4" s="30" customFormat="1">
      <c r="D369" s="36"/>
    </row>
    <row r="370" spans="4:4" s="30" customFormat="1">
      <c r="D370" s="36"/>
    </row>
    <row r="371" spans="4:4" s="30" customFormat="1">
      <c r="D371" s="36"/>
    </row>
    <row r="372" spans="4:4" s="30" customFormat="1">
      <c r="D372" s="36"/>
    </row>
    <row r="373" spans="4:4" s="30" customFormat="1">
      <c r="D373" s="36"/>
    </row>
    <row r="374" spans="4:4" s="30" customFormat="1">
      <c r="D374" s="36"/>
    </row>
    <row r="375" spans="4:4" s="30" customFormat="1">
      <c r="D375" s="36"/>
    </row>
    <row r="376" spans="4:4" s="30" customFormat="1">
      <c r="D376" s="36"/>
    </row>
    <row r="377" spans="4:4" s="30" customFormat="1">
      <c r="D377" s="36"/>
    </row>
    <row r="378" spans="4:4" s="30" customFormat="1">
      <c r="D378" s="36"/>
    </row>
    <row r="379" spans="4:4" s="30" customFormat="1">
      <c r="D379" s="36"/>
    </row>
    <row r="380" spans="4:4" s="30" customFormat="1">
      <c r="D380" s="36"/>
    </row>
    <row r="381" spans="4:4" s="30" customFormat="1">
      <c r="D381" s="36"/>
    </row>
    <row r="382" spans="4:4" s="30" customFormat="1">
      <c r="D382" s="36"/>
    </row>
    <row r="383" spans="4:4" s="30" customFormat="1">
      <c r="D383" s="36"/>
    </row>
    <row r="384" spans="4:4" s="30" customFormat="1">
      <c r="D384" s="36"/>
    </row>
    <row r="385" spans="4:4" s="30" customFormat="1">
      <c r="D385" s="36"/>
    </row>
    <row r="386" spans="4:4" s="30" customFormat="1">
      <c r="D386" s="36"/>
    </row>
    <row r="387" spans="4:4" s="30" customFormat="1">
      <c r="D387" s="36"/>
    </row>
    <row r="388" spans="4:4" s="30" customFormat="1">
      <c r="D388" s="36"/>
    </row>
    <row r="389" spans="4:4" s="30" customFormat="1">
      <c r="D389" s="36"/>
    </row>
    <row r="390" spans="4:4" s="30" customFormat="1">
      <c r="D390" s="36"/>
    </row>
    <row r="391" spans="4:4" s="30" customFormat="1">
      <c r="D391" s="36"/>
    </row>
    <row r="392" spans="4:4" s="30" customFormat="1">
      <c r="D392" s="36"/>
    </row>
    <row r="393" spans="4:4" s="30" customFormat="1">
      <c r="D393" s="36"/>
    </row>
    <row r="394" spans="4:4" s="30" customFormat="1">
      <c r="D394" s="36"/>
    </row>
    <row r="395" spans="4:4" s="30" customFormat="1">
      <c r="D395" s="36"/>
    </row>
    <row r="396" spans="4:4" s="30" customFormat="1">
      <c r="D396" s="36"/>
    </row>
    <row r="397" spans="4:4" s="30" customFormat="1">
      <c r="D397" s="36"/>
    </row>
    <row r="398" spans="4:4" s="30" customFormat="1">
      <c r="D398" s="36"/>
    </row>
    <row r="399" spans="4:4" s="30" customFormat="1">
      <c r="D399" s="36"/>
    </row>
    <row r="400" spans="4:4" s="30" customFormat="1">
      <c r="D400" s="36"/>
    </row>
    <row r="401" spans="4:4" s="30" customFormat="1">
      <c r="D401" s="36"/>
    </row>
    <row r="402" spans="4:4" s="30" customFormat="1">
      <c r="D402" s="36"/>
    </row>
    <row r="403" spans="4:4" s="30" customFormat="1">
      <c r="D403" s="36"/>
    </row>
    <row r="404" spans="4:4" s="30" customFormat="1">
      <c r="D404" s="36"/>
    </row>
    <row r="405" spans="4:4" s="30" customFormat="1">
      <c r="D405" s="36"/>
    </row>
    <row r="406" spans="4:4" s="30" customFormat="1">
      <c r="D406" s="36"/>
    </row>
    <row r="407" spans="4:4" s="30" customFormat="1">
      <c r="D407" s="36"/>
    </row>
    <row r="408" spans="4:4" s="30" customFormat="1">
      <c r="D408" s="36"/>
    </row>
    <row r="409" spans="4:4" s="30" customFormat="1">
      <c r="D409" s="36"/>
    </row>
    <row r="410" spans="4:4" s="30" customFormat="1">
      <c r="D410" s="36"/>
    </row>
    <row r="411" spans="4:4" s="30" customFormat="1">
      <c r="D411" s="36"/>
    </row>
    <row r="412" spans="4:4" s="30" customFormat="1">
      <c r="D412" s="36"/>
    </row>
    <row r="413" spans="4:4" s="30" customFormat="1">
      <c r="D413" s="36"/>
    </row>
    <row r="414" spans="4:4" s="30" customFormat="1">
      <c r="D414" s="36"/>
    </row>
    <row r="415" spans="4:4" s="30" customFormat="1">
      <c r="D415" s="36"/>
    </row>
    <row r="416" spans="4:4" s="30" customFormat="1">
      <c r="D416" s="36"/>
    </row>
    <row r="417" spans="4:4" s="30" customFormat="1">
      <c r="D417" s="36"/>
    </row>
    <row r="418" spans="4:4" s="30" customFormat="1">
      <c r="D418" s="36"/>
    </row>
    <row r="419" spans="4:4" s="30" customFormat="1">
      <c r="D419" s="36"/>
    </row>
    <row r="420" spans="4:4" s="30" customFormat="1">
      <c r="D420" s="36"/>
    </row>
    <row r="421" spans="4:4" s="30" customFormat="1">
      <c r="D421" s="36"/>
    </row>
    <row r="422" spans="4:4" s="30" customFormat="1">
      <c r="D422" s="36"/>
    </row>
    <row r="423" spans="4:4" s="30" customFormat="1">
      <c r="D423" s="36"/>
    </row>
    <row r="424" spans="4:4" s="30" customFormat="1">
      <c r="D424" s="36"/>
    </row>
    <row r="425" spans="4:4" s="30" customFormat="1">
      <c r="D425" s="36"/>
    </row>
    <row r="426" spans="4:4" s="30" customFormat="1">
      <c r="D426" s="36"/>
    </row>
    <row r="427" spans="4:4" s="30" customFormat="1">
      <c r="D427" s="36"/>
    </row>
    <row r="428" spans="4:4" s="30" customFormat="1">
      <c r="D428" s="36"/>
    </row>
    <row r="429" spans="4:4" s="30" customFormat="1">
      <c r="D429" s="36"/>
    </row>
    <row r="430" spans="4:4" s="30" customFormat="1">
      <c r="D430" s="36"/>
    </row>
    <row r="431" spans="4:4" s="30" customFormat="1">
      <c r="D431" s="36"/>
    </row>
    <row r="432" spans="4:4" s="30" customFormat="1">
      <c r="D432" s="36"/>
    </row>
    <row r="433" spans="4:4" s="30" customFormat="1">
      <c r="D433" s="36"/>
    </row>
    <row r="434" spans="4:4" s="30" customFormat="1">
      <c r="D434" s="36"/>
    </row>
    <row r="435" spans="4:4" s="30" customFormat="1">
      <c r="D435" s="36"/>
    </row>
    <row r="436" spans="4:4" s="30" customFormat="1">
      <c r="D436" s="36"/>
    </row>
    <row r="437" spans="4:4" s="30" customFormat="1">
      <c r="D437" s="36"/>
    </row>
    <row r="438" spans="4:4" s="30" customFormat="1">
      <c r="D438" s="36"/>
    </row>
    <row r="439" spans="4:4" s="30" customFormat="1">
      <c r="D439" s="36"/>
    </row>
    <row r="440" spans="4:4" s="30" customFormat="1">
      <c r="D440" s="36"/>
    </row>
    <row r="441" spans="4:4" s="30" customFormat="1">
      <c r="D441" s="36"/>
    </row>
    <row r="442" spans="4:4" s="30" customFormat="1">
      <c r="D442" s="36"/>
    </row>
    <row r="443" spans="4:4" s="30" customFormat="1">
      <c r="D443" s="36"/>
    </row>
    <row r="444" spans="4:4" s="30" customFormat="1">
      <c r="D444" s="36"/>
    </row>
    <row r="445" spans="4:4" s="30" customFormat="1">
      <c r="D445" s="36"/>
    </row>
    <row r="446" spans="4:4" s="30" customFormat="1">
      <c r="D446" s="36"/>
    </row>
    <row r="447" spans="4:4" s="30" customFormat="1">
      <c r="D447" s="36"/>
    </row>
    <row r="448" spans="4:4" s="30" customFormat="1">
      <c r="D448" s="36"/>
    </row>
    <row r="449" spans="4:4" s="30" customFormat="1">
      <c r="D449" s="36"/>
    </row>
    <row r="450" spans="4:4" s="30" customFormat="1">
      <c r="D450" s="36"/>
    </row>
    <row r="451" spans="4:4" s="30" customFormat="1">
      <c r="D451" s="36"/>
    </row>
    <row r="452" spans="4:4" s="30" customFormat="1">
      <c r="D452" s="36"/>
    </row>
    <row r="453" spans="4:4" s="30" customFormat="1">
      <c r="D453" s="36"/>
    </row>
    <row r="454" spans="4:4" s="30" customFormat="1">
      <c r="D454" s="36"/>
    </row>
    <row r="455" spans="4:4" s="30" customFormat="1">
      <c r="D455" s="36"/>
    </row>
    <row r="456" spans="4:4" s="30" customFormat="1">
      <c r="D456" s="36"/>
    </row>
    <row r="457" spans="4:4" s="30" customFormat="1">
      <c r="D457" s="36"/>
    </row>
    <row r="458" spans="4:4" s="30" customFormat="1">
      <c r="D458" s="36"/>
    </row>
    <row r="459" spans="4:4" s="30" customFormat="1">
      <c r="D459" s="36"/>
    </row>
    <row r="460" spans="4:4" s="30" customFormat="1">
      <c r="D460" s="36"/>
    </row>
    <row r="461" spans="4:4" s="30" customFormat="1">
      <c r="D461" s="36"/>
    </row>
    <row r="462" spans="4:4" s="30" customFormat="1">
      <c r="D462" s="36"/>
    </row>
    <row r="463" spans="4:4" s="30" customFormat="1">
      <c r="D463" s="36"/>
    </row>
    <row r="464" spans="4:4" s="30" customFormat="1">
      <c r="D464" s="36"/>
    </row>
    <row r="465" spans="4:4" s="30" customFormat="1">
      <c r="D465" s="36"/>
    </row>
    <row r="466" spans="4:4" s="30" customFormat="1">
      <c r="D466" s="36"/>
    </row>
    <row r="467" spans="4:4" s="30" customFormat="1">
      <c r="D467" s="36"/>
    </row>
    <row r="468" spans="4:4" s="30" customFormat="1">
      <c r="D468" s="36"/>
    </row>
    <row r="469" spans="4:4" s="30" customFormat="1">
      <c r="D469" s="36"/>
    </row>
    <row r="470" spans="4:4" s="30" customFormat="1">
      <c r="D470" s="36"/>
    </row>
    <row r="471" spans="4:4" s="30" customFormat="1">
      <c r="D471" s="36"/>
    </row>
    <row r="472" spans="4:4" s="30" customFormat="1">
      <c r="D472" s="36"/>
    </row>
    <row r="473" spans="4:4" s="30" customFormat="1">
      <c r="D473" s="36"/>
    </row>
    <row r="474" spans="4:4" s="30" customFormat="1">
      <c r="D474" s="36"/>
    </row>
    <row r="475" spans="4:4" s="30" customFormat="1">
      <c r="D475" s="36"/>
    </row>
    <row r="476" spans="4:4" s="30" customFormat="1">
      <c r="D476" s="36"/>
    </row>
    <row r="477" spans="4:4" s="30" customFormat="1">
      <c r="D477" s="36"/>
    </row>
    <row r="478" spans="4:4" s="30" customFormat="1">
      <c r="D478" s="36"/>
    </row>
    <row r="479" spans="4:4" s="30" customFormat="1">
      <c r="D479" s="36"/>
    </row>
    <row r="480" spans="4:4" s="30" customFormat="1">
      <c r="D480" s="36"/>
    </row>
    <row r="481" spans="4:4" s="30" customFormat="1">
      <c r="D481" s="36"/>
    </row>
    <row r="482" spans="4:4" s="30" customFormat="1">
      <c r="D482" s="36"/>
    </row>
    <row r="483" spans="4:4" s="30" customFormat="1">
      <c r="D483" s="36"/>
    </row>
    <row r="484" spans="4:4" s="30" customFormat="1">
      <c r="D484" s="36"/>
    </row>
    <row r="485" spans="4:4" s="30" customFormat="1">
      <c r="D485" s="36"/>
    </row>
    <row r="486" spans="4:4" s="30" customFormat="1">
      <c r="D486" s="36"/>
    </row>
    <row r="487" spans="4:4" s="30" customFormat="1">
      <c r="D487" s="36"/>
    </row>
    <row r="488" spans="4:4" s="30" customFormat="1">
      <c r="D488" s="36"/>
    </row>
    <row r="489" spans="4:4" s="30" customFormat="1">
      <c r="D489" s="36"/>
    </row>
    <row r="490" spans="4:4" s="30" customFormat="1">
      <c r="D490" s="36"/>
    </row>
    <row r="491" spans="4:4" s="30" customFormat="1">
      <c r="D491" s="36"/>
    </row>
    <row r="492" spans="4:4" s="30" customFormat="1">
      <c r="D492" s="36"/>
    </row>
    <row r="493" spans="4:4" s="30" customFormat="1">
      <c r="D493" s="36"/>
    </row>
    <row r="494" spans="4:4" s="30" customFormat="1">
      <c r="D494" s="36"/>
    </row>
    <row r="495" spans="4:4" s="30" customFormat="1">
      <c r="D495" s="36"/>
    </row>
    <row r="496" spans="4:4" s="30" customFormat="1">
      <c r="D496" s="36"/>
    </row>
    <row r="497" spans="4:4" s="30" customFormat="1">
      <c r="D497" s="36"/>
    </row>
    <row r="498" spans="4:4" s="30" customFormat="1">
      <c r="D498" s="36"/>
    </row>
    <row r="499" spans="4:4" s="30" customFormat="1">
      <c r="D499" s="36"/>
    </row>
    <row r="500" spans="4:4" s="30" customFormat="1">
      <c r="D500" s="36"/>
    </row>
    <row r="501" spans="4:4" s="30" customFormat="1">
      <c r="D501" s="36"/>
    </row>
    <row r="502" spans="4:4" s="30" customFormat="1">
      <c r="D502" s="36"/>
    </row>
    <row r="503" spans="4:4" s="30" customFormat="1">
      <c r="D503" s="36"/>
    </row>
    <row r="504" spans="4:4" s="30" customFormat="1">
      <c r="D504" s="36"/>
    </row>
    <row r="505" spans="4:4" s="30" customFormat="1">
      <c r="D505" s="36"/>
    </row>
    <row r="506" spans="4:4" s="30" customFormat="1">
      <c r="D506" s="36"/>
    </row>
    <row r="507" spans="4:4" s="30" customFormat="1">
      <c r="D507" s="36"/>
    </row>
    <row r="508" spans="4:4" s="30" customFormat="1">
      <c r="D508" s="36"/>
    </row>
    <row r="509" spans="4:4" s="30" customFormat="1">
      <c r="D509" s="36"/>
    </row>
    <row r="510" spans="4:4" s="30" customFormat="1">
      <c r="D510" s="36"/>
    </row>
    <row r="511" spans="4:4" s="30" customFormat="1">
      <c r="D511" s="36"/>
    </row>
    <row r="512" spans="4:4" s="30" customFormat="1">
      <c r="D512" s="36"/>
    </row>
    <row r="513" spans="4:4" s="30" customFormat="1">
      <c r="D513" s="36"/>
    </row>
    <row r="514" spans="4:4" s="30" customFormat="1">
      <c r="D514" s="36"/>
    </row>
    <row r="515" spans="4:4" s="30" customFormat="1">
      <c r="D515" s="36"/>
    </row>
    <row r="516" spans="4:4" s="30" customFormat="1">
      <c r="D516" s="36"/>
    </row>
    <row r="517" spans="4:4" s="30" customFormat="1">
      <c r="D517" s="36"/>
    </row>
    <row r="518" spans="4:4" s="30" customFormat="1">
      <c r="D518" s="36"/>
    </row>
    <row r="519" spans="4:4" s="30" customFormat="1">
      <c r="D519" s="36"/>
    </row>
    <row r="520" spans="4:4" s="30" customFormat="1">
      <c r="D520" s="36"/>
    </row>
    <row r="521" spans="4:4" s="30" customFormat="1">
      <c r="D521" s="36"/>
    </row>
    <row r="522" spans="4:4" s="30" customFormat="1">
      <c r="D522" s="36"/>
    </row>
    <row r="523" spans="4:4" s="30" customFormat="1">
      <c r="D523" s="36"/>
    </row>
    <row r="524" spans="4:4" s="30" customFormat="1">
      <c r="D524" s="36"/>
    </row>
    <row r="525" spans="4:4" s="30" customFormat="1">
      <c r="D525" s="36"/>
    </row>
    <row r="526" spans="4:4" s="30" customFormat="1">
      <c r="D526" s="36"/>
    </row>
    <row r="527" spans="4:4" s="30" customFormat="1">
      <c r="D527" s="36"/>
    </row>
    <row r="528" spans="4:4" s="30" customFormat="1">
      <c r="D528" s="36"/>
    </row>
    <row r="529" spans="4:4" s="30" customFormat="1">
      <c r="D529" s="36"/>
    </row>
    <row r="530" spans="4:4" s="30" customFormat="1">
      <c r="D530" s="36"/>
    </row>
    <row r="531" spans="4:4" s="30" customFormat="1">
      <c r="D531" s="36"/>
    </row>
    <row r="532" spans="4:4" s="30" customFormat="1">
      <c r="D532" s="36"/>
    </row>
    <row r="533" spans="4:4" s="30" customFormat="1">
      <c r="D533" s="36"/>
    </row>
    <row r="534" spans="4:4" s="30" customFormat="1">
      <c r="D534" s="36"/>
    </row>
    <row r="535" spans="4:4" s="30" customFormat="1">
      <c r="D535" s="36"/>
    </row>
    <row r="536" spans="4:4" s="30" customFormat="1">
      <c r="D536" s="36"/>
    </row>
    <row r="537" spans="4:4" s="30" customFormat="1">
      <c r="D537" s="36"/>
    </row>
    <row r="538" spans="4:4" s="30" customFormat="1">
      <c r="D538" s="36"/>
    </row>
    <row r="539" spans="4:4" s="30" customFormat="1">
      <c r="D539" s="36"/>
    </row>
    <row r="540" spans="4:4" s="30" customFormat="1">
      <c r="D540" s="36"/>
    </row>
    <row r="541" spans="4:4" s="30" customFormat="1">
      <c r="D541" s="36"/>
    </row>
    <row r="542" spans="4:4" s="30" customFormat="1">
      <c r="D542" s="36"/>
    </row>
    <row r="543" spans="4:4" s="30" customFormat="1">
      <c r="D543" s="36"/>
    </row>
    <row r="544" spans="4:4" s="30" customFormat="1">
      <c r="D544" s="36"/>
    </row>
    <row r="545" spans="4:4" s="30" customFormat="1">
      <c r="D545" s="36"/>
    </row>
    <row r="546" spans="4:4" s="30" customFormat="1">
      <c r="D546" s="36"/>
    </row>
  </sheetData>
  <mergeCells count="9">
    <mergeCell ref="A36:B36"/>
    <mergeCell ref="A37:B37"/>
    <mergeCell ref="A38:B38"/>
    <mergeCell ref="A2:F2"/>
    <mergeCell ref="H2:I2"/>
    <mergeCell ref="A3:F3"/>
    <mergeCell ref="H4:I4"/>
    <mergeCell ref="A34:B34"/>
    <mergeCell ref="A35:B35"/>
  </mergeCells>
  <phoneticPr fontId="14" type="noConversion"/>
  <pageMargins left="0.39000000000000007" right="0.70000000000000007" top="0.19685039370078741" bottom="0.15944881889763785" header="0" footer="0.1031496062992126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topLeftCell="A2" workbookViewId="0">
      <selection activeCell="A2" sqref="A2:XFD2"/>
    </sheetView>
  </sheetViews>
  <sheetFormatPr baseColWidth="10" defaultRowHeight="14" x14ac:dyDescent="0"/>
  <cols>
    <col min="1" max="1" width="4.6640625" style="9" customWidth="1"/>
    <col min="2" max="2" width="25" customWidth="1"/>
    <col min="3" max="3" width="5" customWidth="1"/>
    <col min="4" max="4" width="5" style="6" customWidth="1"/>
    <col min="5" max="5" width="28.5" customWidth="1"/>
    <col min="6" max="6" width="10" customWidth="1"/>
    <col min="7" max="7" width="1.33203125" customWidth="1"/>
    <col min="8" max="8" width="7.5" customWidth="1"/>
    <col min="9" max="9" width="1.1640625" hidden="1" customWidth="1"/>
    <col min="10" max="10" width="1.5" hidden="1" customWidth="1"/>
    <col min="11" max="11" width="7.5" customWidth="1"/>
    <col min="12" max="13" width="2.5" style="1" hidden="1" customWidth="1"/>
    <col min="14" max="15" width="6.33203125" style="1" hidden="1" customWidth="1"/>
    <col min="16" max="16" width="8.83203125" hidden="1" customWidth="1"/>
    <col min="17" max="18" width="7.5" hidden="1" customWidth="1"/>
  </cols>
  <sheetData>
    <row r="1" spans="1:18">
      <c r="A1" s="48"/>
      <c r="B1" s="49"/>
      <c r="C1" s="49"/>
      <c r="D1" s="50"/>
      <c r="E1" s="49"/>
      <c r="F1" s="49"/>
      <c r="G1" s="49"/>
      <c r="K1">
        <f ca="1">RAND()</f>
        <v>0.15285244020626643</v>
      </c>
      <c r="L1" s="1">
        <f ca="1">ROUND(+K1*1000,0)</f>
        <v>153</v>
      </c>
    </row>
    <row r="2" spans="1:18" ht="27.75" customHeight="1">
      <c r="A2" s="103" t="str">
        <f ca="1">"Défi : 50 calculs en 5 minutes (série "&amp;L1&amp;")"</f>
        <v>Défi : 50 calculs en 5 minutes (série 153)</v>
      </c>
      <c r="B2" s="103"/>
      <c r="C2" s="103"/>
      <c r="D2" s="103"/>
      <c r="E2" s="103"/>
      <c r="F2" s="103"/>
      <c r="G2" s="51"/>
      <c r="H2" s="99" t="str">
        <f ca="1">"série "&amp;L1</f>
        <v>série 153</v>
      </c>
      <c r="I2" s="99"/>
      <c r="J2" s="99"/>
      <c r="K2" s="99"/>
    </row>
    <row r="3" spans="1:18">
      <c r="A3" s="104" t="s">
        <v>9</v>
      </c>
      <c r="B3" s="104"/>
      <c r="C3" s="104"/>
      <c r="D3" s="104"/>
      <c r="E3" s="104"/>
      <c r="F3" s="105"/>
      <c r="G3" s="52"/>
      <c r="H3" s="7"/>
      <c r="I3" s="7"/>
    </row>
    <row r="4" spans="1:18">
      <c r="A4" s="53"/>
      <c r="B4" s="54"/>
      <c r="C4" s="54"/>
      <c r="D4" s="55"/>
      <c r="E4" s="54"/>
      <c r="F4" s="54"/>
      <c r="G4" s="52"/>
      <c r="H4" s="102" t="s">
        <v>4</v>
      </c>
      <c r="I4" s="102"/>
      <c r="J4" s="102"/>
      <c r="K4" s="102"/>
      <c r="L4" s="15"/>
      <c r="M4" s="15"/>
      <c r="N4" s="15"/>
      <c r="O4" s="15"/>
      <c r="P4" s="15"/>
      <c r="Q4" s="15"/>
      <c r="R4" s="15"/>
    </row>
    <row r="5" spans="1:18" ht="15" customHeight="1">
      <c r="A5" s="10"/>
      <c r="B5" s="18"/>
      <c r="C5" s="18"/>
      <c r="D5" s="19"/>
      <c r="E5" s="18"/>
      <c r="F5" s="18"/>
      <c r="G5" s="25"/>
      <c r="H5" s="24" t="s">
        <v>3</v>
      </c>
      <c r="I5" s="24"/>
      <c r="J5" s="24"/>
      <c r="K5" s="24" t="s">
        <v>2</v>
      </c>
      <c r="L5" s="15"/>
      <c r="M5" s="15"/>
      <c r="N5" s="12" t="s">
        <v>0</v>
      </c>
      <c r="O5" s="13"/>
      <c r="P5" s="15"/>
      <c r="Q5" s="17" t="s">
        <v>1</v>
      </c>
      <c r="R5" s="16"/>
    </row>
    <row r="6" spans="1:18" ht="22.5" customHeight="1">
      <c r="A6" s="14">
        <v>1</v>
      </c>
      <c r="B6" s="38" t="str">
        <f ca="1">N6&amp;" x "&amp;O6&amp;" = ____"</f>
        <v>8 x 9 = ____</v>
      </c>
      <c r="C6" s="21"/>
      <c r="D6" s="22">
        <v>26</v>
      </c>
      <c r="E6" s="38" t="str">
        <f ca="1">Q6+R6&amp;" pour aller à "&amp;Q6+10&amp;" : ____"</f>
        <v>58 pour aller à 60 : ____</v>
      </c>
      <c r="F6" s="20"/>
      <c r="G6" s="26"/>
      <c r="H6" s="28">
        <f ca="1">+N6*O6</f>
        <v>72</v>
      </c>
      <c r="I6" s="29"/>
      <c r="J6" s="29"/>
      <c r="K6" s="46">
        <f ca="1">10-R6</f>
        <v>2</v>
      </c>
      <c r="L6" s="15"/>
      <c r="M6" s="15"/>
      <c r="N6" s="31">
        <f ca="1">RANDBETWEEN(2,9)</f>
        <v>8</v>
      </c>
      <c r="O6" s="31">
        <f ca="1">RANDBETWEEN(6,9)</f>
        <v>9</v>
      </c>
      <c r="P6" s="15"/>
      <c r="Q6" s="31">
        <f ca="1">RANDBETWEEN(1,9)*10</f>
        <v>50</v>
      </c>
      <c r="R6" s="31">
        <f ca="1">RANDBETWEEN(0,9)</f>
        <v>8</v>
      </c>
    </row>
    <row r="7" spans="1:18" ht="22.5" customHeight="1">
      <c r="A7" s="14">
        <v>2</v>
      </c>
      <c r="B7" s="20" t="str">
        <f ca="1">N7+O7&amp;" pour aller à "&amp;N7+10&amp;" : ____"</f>
        <v>10 pour aller à 20 : ____</v>
      </c>
      <c r="C7" s="21"/>
      <c r="D7" s="22">
        <v>27</v>
      </c>
      <c r="E7" s="38" t="str">
        <f ca="1">Q7&amp;" + "&amp;R7&amp;" = ____"</f>
        <v>68 + 40 = ____</v>
      </c>
      <c r="F7" s="20"/>
      <c r="G7" s="26"/>
      <c r="H7" s="46">
        <f ca="1">10-O7</f>
        <v>10</v>
      </c>
      <c r="I7" s="29"/>
      <c r="J7" s="29"/>
      <c r="K7" s="46">
        <f ca="1">+Q7+R7</f>
        <v>108</v>
      </c>
      <c r="L7" s="15"/>
      <c r="M7" s="15"/>
      <c r="N7" s="31">
        <f ca="1">RANDBETWEEN(1,9)*10</f>
        <v>10</v>
      </c>
      <c r="O7" s="31">
        <f ca="1">RANDBETWEEN(0,9)</f>
        <v>0</v>
      </c>
      <c r="P7" s="15"/>
      <c r="Q7" s="31">
        <f ca="1">RANDBETWEEN(21,99)</f>
        <v>68</v>
      </c>
      <c r="R7" s="31">
        <f ca="1">RANDBETWEEN(1,9)*10</f>
        <v>40</v>
      </c>
    </row>
    <row r="8" spans="1:18" ht="22.5" customHeight="1">
      <c r="A8" s="14">
        <v>3</v>
      </c>
      <c r="B8" s="20" t="str">
        <f ca="1">N8&amp;" + "&amp;O8&amp;" = ____"</f>
        <v>82 + 90 = ____</v>
      </c>
      <c r="C8" s="21"/>
      <c r="D8" s="22">
        <v>28</v>
      </c>
      <c r="E8" s="38" t="str">
        <f ca="1">Q8*100+R8&amp;" + ____ = "&amp;(Q8+1)*100</f>
        <v>250 + ____ = 300</v>
      </c>
      <c r="F8" s="20"/>
      <c r="G8" s="26"/>
      <c r="H8" s="28">
        <f ca="1">+N8+O8</f>
        <v>172</v>
      </c>
      <c r="I8" s="29"/>
      <c r="J8" s="29"/>
      <c r="K8" s="46">
        <f ca="1">100-R8</f>
        <v>50</v>
      </c>
      <c r="L8" s="15"/>
      <c r="M8" s="15"/>
      <c r="N8" s="31">
        <f ca="1">RANDBETWEEN(21,99)</f>
        <v>82</v>
      </c>
      <c r="O8" s="31">
        <f ca="1">RANDBETWEEN(1,9)*10</f>
        <v>90</v>
      </c>
      <c r="P8" s="15"/>
      <c r="Q8" s="31">
        <f ca="1">RANDBETWEEN(1,9)</f>
        <v>2</v>
      </c>
      <c r="R8" s="31">
        <f ca="1">RANDBETWEEN(1,9)*10</f>
        <v>50</v>
      </c>
    </row>
    <row r="9" spans="1:18" ht="22.5" customHeight="1">
      <c r="A9" s="14">
        <v>4</v>
      </c>
      <c r="B9" s="20" t="str">
        <f ca="1">N9*100+O9&amp;" + ____ = "&amp;(N9+1)*100</f>
        <v>280 + ____ = 300</v>
      </c>
      <c r="C9" s="21"/>
      <c r="D9" s="22">
        <v>29</v>
      </c>
      <c r="E9" s="38" t="str">
        <f ca="1">+Q9&amp;" x 1000 = ____"</f>
        <v>20 x 1000 = ____</v>
      </c>
      <c r="F9" s="20"/>
      <c r="G9" s="26"/>
      <c r="H9" s="28">
        <f ca="1">100-O9</f>
        <v>20</v>
      </c>
      <c r="I9" s="29"/>
      <c r="J9" s="29"/>
      <c r="K9" s="46">
        <f ca="1">+Q9*1000</f>
        <v>20000</v>
      </c>
      <c r="L9" s="15"/>
      <c r="M9" s="15"/>
      <c r="N9" s="31">
        <f ca="1">RANDBETWEEN(1,9)</f>
        <v>2</v>
      </c>
      <c r="O9" s="31">
        <f ca="1">RANDBETWEEN(1,9)*10</f>
        <v>80</v>
      </c>
      <c r="P9" s="15"/>
      <c r="Q9" s="31">
        <f ca="1">RANDBETWEEN(13,20)</f>
        <v>20</v>
      </c>
      <c r="R9" s="31"/>
    </row>
    <row r="10" spans="1:18" ht="22.5" customHeight="1">
      <c r="A10" s="14">
        <v>5</v>
      </c>
      <c r="B10" s="20" t="str">
        <f ca="1">+N10&amp;" x 10 = ____"</f>
        <v>7 x 10 = ____</v>
      </c>
      <c r="C10" s="21"/>
      <c r="D10" s="22">
        <v>30</v>
      </c>
      <c r="E10" s="38" t="str">
        <f ca="1">"Le double de "&amp;Q10*10&amp;" est : ____"</f>
        <v>Le double de 60 est : ____</v>
      </c>
      <c r="F10" s="20"/>
      <c r="G10" s="26"/>
      <c r="H10" s="28">
        <f ca="1">+N10*10</f>
        <v>70</v>
      </c>
      <c r="I10" s="29"/>
      <c r="J10" s="29"/>
      <c r="K10" s="46">
        <f ca="1">+Q10*20</f>
        <v>120</v>
      </c>
      <c r="L10" s="15"/>
      <c r="M10" s="15"/>
      <c r="N10" s="31">
        <f ca="1">RANDBETWEEN(5,12)</f>
        <v>7</v>
      </c>
      <c r="O10" s="31"/>
      <c r="P10" s="15"/>
      <c r="Q10" s="31">
        <f ca="1">RANDBETWEEN(5,12)</f>
        <v>6</v>
      </c>
      <c r="R10" s="31"/>
    </row>
    <row r="11" spans="1:18" ht="22.5" customHeight="1">
      <c r="A11" s="14">
        <v>6</v>
      </c>
      <c r="B11" s="20" t="str">
        <f ca="1">"Le double de "&amp;N11*10&amp;" est : ____"</f>
        <v>Le double de 100 est : ____</v>
      </c>
      <c r="C11" s="21"/>
      <c r="D11" s="22">
        <v>31</v>
      </c>
      <c r="E11" s="38" t="str">
        <f ca="1">Q11&amp;" x "&amp;R11&amp;" = ____"</f>
        <v>5 x 7 = ____</v>
      </c>
      <c r="F11" s="20"/>
      <c r="G11" s="26"/>
      <c r="H11" s="28">
        <f ca="1">+N11*20</f>
        <v>200</v>
      </c>
      <c r="I11" s="28"/>
      <c r="J11" s="28"/>
      <c r="K11" s="46">
        <f ca="1">+Q11*R11</f>
        <v>35</v>
      </c>
      <c r="L11" s="15"/>
      <c r="M11" s="15"/>
      <c r="N11" s="31">
        <f ca="1">RANDBETWEEN(5,12)</f>
        <v>10</v>
      </c>
      <c r="O11" s="31"/>
      <c r="P11" s="15"/>
      <c r="Q11" s="31">
        <f ca="1">RANDBETWEEN(2,9)</f>
        <v>5</v>
      </c>
      <c r="R11" s="31">
        <f ca="1">RANDBETWEEN(6,9)</f>
        <v>7</v>
      </c>
    </row>
    <row r="12" spans="1:18" ht="22.5" customHeight="1">
      <c r="A12" s="14">
        <v>7</v>
      </c>
      <c r="B12" s="38" t="str">
        <f ca="1">N12&amp;" x "&amp;O12&amp;" = ____"</f>
        <v>8 x 7 = ____</v>
      </c>
      <c r="C12" s="21"/>
      <c r="D12" s="22">
        <v>32</v>
      </c>
      <c r="E12" s="38" t="str">
        <f ca="1">Q12+R12&amp;" + ____ = "&amp;Q12+10</f>
        <v>97 + ____ = 100</v>
      </c>
      <c r="F12" s="20"/>
      <c r="G12" s="26"/>
      <c r="H12" s="46">
        <f ca="1">+N12*O12</f>
        <v>56</v>
      </c>
      <c r="I12" s="29"/>
      <c r="J12" s="29"/>
      <c r="K12" s="46">
        <f ca="1">10-R12</f>
        <v>3</v>
      </c>
      <c r="L12" s="15"/>
      <c r="M12" s="15"/>
      <c r="N12" s="31">
        <f ca="1">RANDBETWEEN(2,9)</f>
        <v>8</v>
      </c>
      <c r="O12" s="31">
        <f ca="1">RANDBETWEEN(6,9)</f>
        <v>7</v>
      </c>
      <c r="P12" s="15"/>
      <c r="Q12" s="31">
        <f ca="1">RANDBETWEEN(1,9)*10</f>
        <v>90</v>
      </c>
      <c r="R12" s="31">
        <f ca="1">RANDBETWEEN(0,9)</f>
        <v>7</v>
      </c>
    </row>
    <row r="13" spans="1:18" ht="22.5" customHeight="1">
      <c r="A13" s="14">
        <v>8</v>
      </c>
      <c r="B13" s="38" t="str">
        <f ca="1">N13+O13&amp;" + ____ = "&amp;N13+10</f>
        <v>18 + ____ = 20</v>
      </c>
      <c r="C13" s="21"/>
      <c r="D13" s="22">
        <v>33</v>
      </c>
      <c r="E13" s="38" t="str">
        <f ca="1">Q13&amp;" + "&amp;R13&amp;" = ____"</f>
        <v>84 + 40 = ____</v>
      </c>
      <c r="F13" s="20"/>
      <c r="G13" s="26"/>
      <c r="H13" s="46">
        <f ca="1">10-O13</f>
        <v>2</v>
      </c>
      <c r="I13" s="29"/>
      <c r="J13" s="29"/>
      <c r="K13" s="46">
        <f ca="1">+Q13+R13</f>
        <v>124</v>
      </c>
      <c r="L13" s="15"/>
      <c r="M13" s="15"/>
      <c r="N13" s="31">
        <f ca="1">RANDBETWEEN(1,9)*10</f>
        <v>10</v>
      </c>
      <c r="O13" s="31">
        <f ca="1">RANDBETWEEN(0,9)</f>
        <v>8</v>
      </c>
      <c r="P13" s="15"/>
      <c r="Q13" s="31">
        <f ca="1">RANDBETWEEN(21,99)</f>
        <v>84</v>
      </c>
      <c r="R13" s="31">
        <f ca="1">RANDBETWEEN(1,9)*10</f>
        <v>40</v>
      </c>
    </row>
    <row r="14" spans="1:18" ht="22.5" customHeight="1">
      <c r="A14" s="14">
        <v>9</v>
      </c>
      <c r="B14" s="38" t="str">
        <f ca="1">N14&amp;" + "&amp;O14&amp;" = ____"</f>
        <v>34 + 10 = ____</v>
      </c>
      <c r="C14" s="21"/>
      <c r="D14" s="22">
        <v>34</v>
      </c>
      <c r="E14" s="38" t="str">
        <f ca="1">Q14*100+R14&amp;" pour aller à "&amp;(Q14+1)*100&amp;" : ____"</f>
        <v>160 pour aller à 200 : ____</v>
      </c>
      <c r="F14" s="20"/>
      <c r="G14" s="26"/>
      <c r="H14" s="46">
        <f ca="1">+N14+O14</f>
        <v>44</v>
      </c>
      <c r="I14" s="29"/>
      <c r="J14" s="29"/>
      <c r="K14" s="46">
        <f ca="1">100-R14</f>
        <v>40</v>
      </c>
      <c r="L14" s="15"/>
      <c r="M14" s="15"/>
      <c r="N14" s="31">
        <f ca="1">RANDBETWEEN(21,99)</f>
        <v>34</v>
      </c>
      <c r="O14" s="31">
        <f ca="1">RANDBETWEEN(1,9)*10</f>
        <v>10</v>
      </c>
      <c r="P14" s="15"/>
      <c r="Q14" s="31">
        <f ca="1">RANDBETWEEN(1,9)</f>
        <v>1</v>
      </c>
      <c r="R14" s="31">
        <f ca="1">RANDBETWEEN(1,9)*10</f>
        <v>60</v>
      </c>
    </row>
    <row r="15" spans="1:18" ht="22.5" customHeight="1">
      <c r="A15" s="14">
        <v>10</v>
      </c>
      <c r="B15" s="38" t="str">
        <f ca="1">N15*100+O15&amp;" pour aller à "&amp;(N15+1)*100&amp;" : ____"</f>
        <v>440 pour aller à 500 : ____</v>
      </c>
      <c r="C15" s="21"/>
      <c r="D15" s="22">
        <v>35</v>
      </c>
      <c r="E15" s="38" t="str">
        <f ca="1">+Q15&amp;" x 100 = ____"</f>
        <v>14 x 100 = ____</v>
      </c>
      <c r="F15" s="20"/>
      <c r="G15" s="26"/>
      <c r="H15" s="46">
        <f ca="1">100-O15</f>
        <v>60</v>
      </c>
      <c r="I15" s="29"/>
      <c r="J15" s="29"/>
      <c r="K15" s="46">
        <f ca="1">+Q15*100</f>
        <v>1400</v>
      </c>
      <c r="L15" s="15"/>
      <c r="M15" s="15"/>
      <c r="N15" s="31">
        <f ca="1">RANDBETWEEN(1,9)</f>
        <v>4</v>
      </c>
      <c r="O15" s="31">
        <f ca="1">RANDBETWEEN(1,9)*10</f>
        <v>40</v>
      </c>
      <c r="P15" s="15"/>
      <c r="Q15" s="31">
        <f ca="1">RANDBETWEEN(13,20)</f>
        <v>14</v>
      </c>
      <c r="R15" s="31"/>
    </row>
    <row r="16" spans="1:18" ht="22.5" customHeight="1">
      <c r="A16" s="14">
        <v>11</v>
      </c>
      <c r="B16" s="38" t="str">
        <f ca="1">+N16&amp;" x 1000 = ____"</f>
        <v>10 x 1000 = ____</v>
      </c>
      <c r="C16" s="21"/>
      <c r="D16" s="22">
        <v>36</v>
      </c>
      <c r="E16" s="38" t="str">
        <f ca="1">"Le double de "&amp;Q16*10&amp;" est : ____"</f>
        <v>Le double de 100 est : ____</v>
      </c>
      <c r="F16" s="20"/>
      <c r="G16" s="26"/>
      <c r="H16" s="46">
        <f ca="1">+N16*1000</f>
        <v>10000</v>
      </c>
      <c r="I16" s="29"/>
      <c r="J16" s="29"/>
      <c r="K16" s="46">
        <f ca="1">+Q16*20</f>
        <v>200</v>
      </c>
      <c r="L16" s="15"/>
      <c r="M16" s="15"/>
      <c r="N16" s="31">
        <f ca="1">RANDBETWEEN(5,12)</f>
        <v>10</v>
      </c>
      <c r="O16" s="31"/>
      <c r="P16" s="15"/>
      <c r="Q16" s="31">
        <f ca="1">RANDBETWEEN(5,12)</f>
        <v>10</v>
      </c>
      <c r="R16" s="31"/>
    </row>
    <row r="17" spans="1:18" ht="22.5" customHeight="1">
      <c r="A17" s="14">
        <v>12</v>
      </c>
      <c r="B17" s="38" t="str">
        <f ca="1">"Le double de "&amp;N17*10&amp;" est : ____"</f>
        <v>Le double de 100 est : ____</v>
      </c>
      <c r="C17" s="21"/>
      <c r="D17" s="22">
        <v>37</v>
      </c>
      <c r="E17" s="38" t="str">
        <f ca="1">Q17&amp;" x "&amp;R17&amp;" = ____"</f>
        <v>7 x 8 = ____</v>
      </c>
      <c r="F17" s="20"/>
      <c r="G17" s="26"/>
      <c r="H17" s="46">
        <f ca="1">+N17*20</f>
        <v>200</v>
      </c>
      <c r="I17" s="29"/>
      <c r="J17" s="29"/>
      <c r="K17" s="46">
        <f ca="1">+Q17*R17</f>
        <v>56</v>
      </c>
      <c r="L17" s="15"/>
      <c r="M17" s="15"/>
      <c r="N17" s="31">
        <f ca="1">RANDBETWEEN(5,12)</f>
        <v>10</v>
      </c>
      <c r="O17" s="31"/>
      <c r="P17" s="15"/>
      <c r="Q17" s="31">
        <f ca="1">RANDBETWEEN(2,9)</f>
        <v>7</v>
      </c>
      <c r="R17" s="31">
        <f ca="1">RANDBETWEEN(6,9)</f>
        <v>8</v>
      </c>
    </row>
    <row r="18" spans="1:18" ht="22.5" customHeight="1">
      <c r="A18" s="14">
        <v>13</v>
      </c>
      <c r="B18" s="38" t="str">
        <f ca="1">N18&amp;" x "&amp;O18&amp;" = ____"</f>
        <v>9 x 6 = ____</v>
      </c>
      <c r="C18" s="21"/>
      <c r="D18" s="22">
        <v>38</v>
      </c>
      <c r="E18" s="38" t="str">
        <f ca="1">Q18+R18&amp;" pour aller à "&amp;Q18+10&amp;" : ____"</f>
        <v>62 pour aller à 70 : ____</v>
      </c>
      <c r="F18" s="20"/>
      <c r="G18" s="26"/>
      <c r="H18" s="46">
        <f ca="1">+N18*O18</f>
        <v>54</v>
      </c>
      <c r="I18" s="29"/>
      <c r="J18" s="29"/>
      <c r="K18" s="46">
        <f ca="1">10-R18</f>
        <v>8</v>
      </c>
      <c r="L18" s="15"/>
      <c r="M18" s="15"/>
      <c r="N18" s="31">
        <f ca="1">RANDBETWEEN(2,9)</f>
        <v>9</v>
      </c>
      <c r="O18" s="31">
        <f ca="1">RANDBETWEEN(6,9)</f>
        <v>6</v>
      </c>
      <c r="P18" s="15"/>
      <c r="Q18" s="31">
        <f ca="1">RANDBETWEEN(1,9)*10</f>
        <v>60</v>
      </c>
      <c r="R18" s="31">
        <f ca="1">RANDBETWEEN(0,9)</f>
        <v>2</v>
      </c>
    </row>
    <row r="19" spans="1:18" ht="22.5" customHeight="1">
      <c r="A19" s="14">
        <v>14</v>
      </c>
      <c r="B19" s="38" t="str">
        <f ca="1">N19+O19&amp;" pour aller à "&amp;N19+10&amp;" : ____"</f>
        <v>83 pour aller à 90 : ____</v>
      </c>
      <c r="C19" s="21"/>
      <c r="D19" s="22">
        <v>39</v>
      </c>
      <c r="E19" s="38" t="str">
        <f ca="1">Q19&amp;" + "&amp;R19&amp;" = ____"</f>
        <v>44 + 40 = ____</v>
      </c>
      <c r="F19" s="20"/>
      <c r="G19" s="26"/>
      <c r="H19" s="46">
        <f ca="1">10-O19</f>
        <v>7</v>
      </c>
      <c r="I19" s="29"/>
      <c r="J19" s="29"/>
      <c r="K19" s="46">
        <f ca="1">+Q19+R19</f>
        <v>84</v>
      </c>
      <c r="L19" s="15"/>
      <c r="M19" s="15"/>
      <c r="N19" s="31">
        <f ca="1">RANDBETWEEN(1,9)*10</f>
        <v>80</v>
      </c>
      <c r="O19" s="31">
        <f ca="1">RANDBETWEEN(0,9)</f>
        <v>3</v>
      </c>
      <c r="P19" s="15"/>
      <c r="Q19" s="31">
        <f ca="1">RANDBETWEEN(21,99)</f>
        <v>44</v>
      </c>
      <c r="R19" s="31">
        <f ca="1">RANDBETWEEN(1,9)*10</f>
        <v>40</v>
      </c>
    </row>
    <row r="20" spans="1:18" ht="22.5" customHeight="1">
      <c r="A20" s="14">
        <v>15</v>
      </c>
      <c r="B20" s="38" t="str">
        <f ca="1">N20&amp;" + "&amp;O20&amp;" = ____"</f>
        <v>41 + 20 = ____</v>
      </c>
      <c r="C20" s="21"/>
      <c r="D20" s="22">
        <v>40</v>
      </c>
      <c r="E20" s="38" t="str">
        <f ca="1">Q20*100+R20&amp;" + ____ = "&amp;(Q20+1)*100</f>
        <v>880 + ____ = 900</v>
      </c>
      <c r="F20" s="20"/>
      <c r="G20" s="26"/>
      <c r="H20" s="46">
        <f ca="1">+N20+O20</f>
        <v>61</v>
      </c>
      <c r="I20" s="29"/>
      <c r="J20" s="29"/>
      <c r="K20" s="46">
        <f ca="1">100-R20</f>
        <v>20</v>
      </c>
      <c r="L20" s="15"/>
      <c r="M20" s="15"/>
      <c r="N20" s="31">
        <f ca="1">RANDBETWEEN(21,99)</f>
        <v>41</v>
      </c>
      <c r="O20" s="31">
        <f ca="1">RANDBETWEEN(1,9)*10</f>
        <v>20</v>
      </c>
      <c r="P20" s="15"/>
      <c r="Q20" s="31">
        <f ca="1">RANDBETWEEN(1,9)</f>
        <v>8</v>
      </c>
      <c r="R20" s="31">
        <f ca="1">RANDBETWEEN(1,9)*10</f>
        <v>80</v>
      </c>
    </row>
    <row r="21" spans="1:18" ht="22.5" customHeight="1">
      <c r="A21" s="14">
        <v>16</v>
      </c>
      <c r="B21" s="38" t="str">
        <f ca="1">N21*100+O21&amp;" + ____ = "&amp;(N21+1)*100</f>
        <v>870 + ____ = 900</v>
      </c>
      <c r="C21" s="21"/>
      <c r="D21" s="22">
        <v>41</v>
      </c>
      <c r="E21" s="38" t="str">
        <f ca="1">+Q21&amp;" x 10 = ____"</f>
        <v>14 x 10 = ____</v>
      </c>
      <c r="F21" s="20"/>
      <c r="G21" s="26"/>
      <c r="H21" s="46">
        <f ca="1">100-O21</f>
        <v>30</v>
      </c>
      <c r="I21" s="29"/>
      <c r="J21" s="29"/>
      <c r="K21" s="46">
        <f ca="1">+Q21*10</f>
        <v>140</v>
      </c>
      <c r="L21" s="15"/>
      <c r="M21" s="15"/>
      <c r="N21" s="31">
        <f ca="1">RANDBETWEEN(1,9)</f>
        <v>8</v>
      </c>
      <c r="O21" s="31">
        <f ca="1">RANDBETWEEN(1,9)*10</f>
        <v>70</v>
      </c>
      <c r="P21" s="15"/>
      <c r="Q21" s="31">
        <f ca="1">RANDBETWEEN(13,20)</f>
        <v>14</v>
      </c>
      <c r="R21" s="31"/>
    </row>
    <row r="22" spans="1:18" ht="22.5" customHeight="1">
      <c r="A22" s="14">
        <v>17</v>
      </c>
      <c r="B22" s="38" t="str">
        <f ca="1">+N22&amp;" x 100 = ____"</f>
        <v>6 x 100 = ____</v>
      </c>
      <c r="C22" s="21"/>
      <c r="D22" s="22">
        <v>42</v>
      </c>
      <c r="E22" s="38" t="str">
        <f ca="1">"Le double de "&amp;Q22*10&amp;" est : ____"</f>
        <v>Le double de 50 est : ____</v>
      </c>
      <c r="F22" s="20"/>
      <c r="G22" s="26"/>
      <c r="H22" s="46">
        <f ca="1">+N22*100</f>
        <v>600</v>
      </c>
      <c r="I22" s="29"/>
      <c r="J22" s="29"/>
      <c r="K22" s="46">
        <f ca="1">+Q22*20</f>
        <v>100</v>
      </c>
      <c r="L22" s="15"/>
      <c r="M22" s="15"/>
      <c r="N22" s="31">
        <f ca="1">RANDBETWEEN(5,12)</f>
        <v>6</v>
      </c>
      <c r="O22" s="31"/>
      <c r="P22" s="15"/>
      <c r="Q22" s="31">
        <f ca="1">RANDBETWEEN(5,12)</f>
        <v>5</v>
      </c>
      <c r="R22" s="31"/>
    </row>
    <row r="23" spans="1:18" ht="22.5" customHeight="1">
      <c r="A23" s="14">
        <v>18</v>
      </c>
      <c r="B23" s="38" t="str">
        <f ca="1">"Le double de "&amp;N23*10&amp;" est : ____"</f>
        <v>Le double de 90 est : ____</v>
      </c>
      <c r="C23" s="21"/>
      <c r="D23" s="22">
        <v>43</v>
      </c>
      <c r="E23" s="38" t="str">
        <f ca="1">Q23&amp;" x "&amp;R23&amp;" = ____"</f>
        <v>6 x 9 = ____</v>
      </c>
      <c r="F23" s="20"/>
      <c r="G23" s="26"/>
      <c r="H23" s="46">
        <f ca="1">+N23*20</f>
        <v>180</v>
      </c>
      <c r="I23" s="29"/>
      <c r="J23" s="29"/>
      <c r="K23" s="46">
        <f ca="1">+Q23*R23</f>
        <v>54</v>
      </c>
      <c r="L23" s="15"/>
      <c r="M23" s="15"/>
      <c r="N23" s="31">
        <f ca="1">RANDBETWEEN(5,12)</f>
        <v>9</v>
      </c>
      <c r="O23" s="31"/>
      <c r="P23" s="15"/>
      <c r="Q23" s="31">
        <f ca="1">RANDBETWEEN(2,9)</f>
        <v>6</v>
      </c>
      <c r="R23" s="31">
        <f ca="1">RANDBETWEEN(6,9)</f>
        <v>9</v>
      </c>
    </row>
    <row r="24" spans="1:18" ht="22.5" customHeight="1">
      <c r="A24" s="14">
        <v>19</v>
      </c>
      <c r="B24" s="38" t="str">
        <f ca="1">N24&amp;" x "&amp;O24&amp;" = ____"</f>
        <v>3 x 6 = ____</v>
      </c>
      <c r="C24" s="21"/>
      <c r="D24" s="22">
        <v>44</v>
      </c>
      <c r="E24" s="38" t="str">
        <f ca="1">Q24+R24&amp;" + ____ = "&amp;Q24+10</f>
        <v>23 + ____ = 30</v>
      </c>
      <c r="F24" s="20"/>
      <c r="G24" s="26"/>
      <c r="H24" s="46">
        <f ca="1">+N24*O24</f>
        <v>18</v>
      </c>
      <c r="I24" s="29"/>
      <c r="J24" s="29"/>
      <c r="K24" s="46">
        <f ca="1">10-R24</f>
        <v>7</v>
      </c>
      <c r="L24" s="15"/>
      <c r="M24" s="15"/>
      <c r="N24" s="31">
        <f ca="1">RANDBETWEEN(2,9)</f>
        <v>3</v>
      </c>
      <c r="O24" s="31">
        <f ca="1">RANDBETWEEN(6,9)</f>
        <v>6</v>
      </c>
      <c r="P24" s="15"/>
      <c r="Q24" s="31">
        <f ca="1">RANDBETWEEN(1,9)*10</f>
        <v>20</v>
      </c>
      <c r="R24" s="31">
        <f ca="1">RANDBETWEEN(0,9)</f>
        <v>3</v>
      </c>
    </row>
    <row r="25" spans="1:18" ht="22.5" customHeight="1">
      <c r="A25" s="14">
        <v>20</v>
      </c>
      <c r="B25" s="38" t="str">
        <f ca="1">N25+O25&amp;" + ____ = "&amp;N25+10</f>
        <v>16 + ____ = 17</v>
      </c>
      <c r="C25" s="21"/>
      <c r="D25" s="22">
        <v>45</v>
      </c>
      <c r="E25" s="38" t="str">
        <f ca="1">Q25&amp;" + "&amp;R25&amp;" = ____"</f>
        <v>33 + 90 = ____</v>
      </c>
      <c r="F25" s="20"/>
      <c r="G25" s="26"/>
      <c r="H25" s="46">
        <f ca="1">10-O25</f>
        <v>1</v>
      </c>
      <c r="I25" s="29"/>
      <c r="J25" s="29"/>
      <c r="K25" s="46">
        <f ca="1">+Q25+R25</f>
        <v>123</v>
      </c>
      <c r="L25" s="15"/>
      <c r="M25" s="15"/>
      <c r="N25" s="31">
        <f ca="1">RANDBETWEEN(2,9)</f>
        <v>7</v>
      </c>
      <c r="O25" s="31">
        <f ca="1">RANDBETWEEN(6,9)</f>
        <v>9</v>
      </c>
      <c r="P25" s="15"/>
      <c r="Q25" s="31">
        <f ca="1">RANDBETWEEN(21,99)</f>
        <v>33</v>
      </c>
      <c r="R25" s="31">
        <f ca="1">RANDBETWEEN(1,9)*10</f>
        <v>90</v>
      </c>
    </row>
    <row r="26" spans="1:18" ht="22.5" customHeight="1">
      <c r="A26" s="14">
        <v>21</v>
      </c>
      <c r="B26" s="38" t="str">
        <f ca="1">N26&amp;" + "&amp;O26&amp;" = ____"</f>
        <v>80 + 6 = ____</v>
      </c>
      <c r="C26" s="21"/>
      <c r="D26" s="22">
        <v>46</v>
      </c>
      <c r="E26" s="38" t="str">
        <f ca="1">Q26*100+R26&amp;" pour aller à "&amp;(Q26+1)*100&amp;" : ____"</f>
        <v>370 pour aller à 400 : ____</v>
      </c>
      <c r="F26" s="23"/>
      <c r="G26" s="27"/>
      <c r="H26" s="46">
        <f ca="1">+N26+O26</f>
        <v>86</v>
      </c>
      <c r="I26" s="29"/>
      <c r="J26" s="29"/>
      <c r="K26" s="46">
        <f ca="1">100-R26</f>
        <v>30</v>
      </c>
      <c r="L26" s="15"/>
      <c r="M26" s="15"/>
      <c r="N26" s="31">
        <f ca="1">RANDBETWEEN(1,9)*10</f>
        <v>80</v>
      </c>
      <c r="O26" s="31">
        <f ca="1">RANDBETWEEN(0,9)</f>
        <v>6</v>
      </c>
      <c r="P26" s="15"/>
      <c r="Q26" s="31">
        <f ca="1">+N27+1</f>
        <v>3</v>
      </c>
      <c r="R26" s="31">
        <f ca="1">RANDBETWEEN(1,9)*10</f>
        <v>70</v>
      </c>
    </row>
    <row r="27" spans="1:18" ht="22.5" customHeight="1">
      <c r="A27" s="14">
        <v>22</v>
      </c>
      <c r="B27" s="38" t="str">
        <f ca="1">N27*100+O27&amp;" pour aller à "&amp;(N27+1)*100&amp;" : ____"</f>
        <v>280 pour aller à 300 : ____</v>
      </c>
      <c r="C27" s="21"/>
      <c r="D27" s="22">
        <v>47</v>
      </c>
      <c r="E27" s="38" t="str">
        <f ca="1">+Q27&amp;" x 100 = ____"</f>
        <v>14 x 100 = ____</v>
      </c>
      <c r="F27" s="23"/>
      <c r="G27" s="27"/>
      <c r="H27" s="46">
        <f ca="1">100-O27</f>
        <v>20</v>
      </c>
      <c r="I27" s="29"/>
      <c r="J27" s="29"/>
      <c r="K27" s="46">
        <f ca="1">+Q27*100</f>
        <v>1400</v>
      </c>
      <c r="L27" s="15"/>
      <c r="M27" s="15"/>
      <c r="N27" s="31">
        <f ca="1">RANDBETWEEN(2,8)</f>
        <v>2</v>
      </c>
      <c r="O27" s="31">
        <f ca="1">RANDBETWEEN(1,9)*10</f>
        <v>80</v>
      </c>
      <c r="P27" s="15"/>
      <c r="Q27" s="31">
        <f ca="1">RANDBETWEEN(13,20)</f>
        <v>14</v>
      </c>
      <c r="R27" s="31"/>
    </row>
    <row r="28" spans="1:18" ht="22.5" customHeight="1">
      <c r="A28" s="14">
        <v>23</v>
      </c>
      <c r="B28" s="38" t="str">
        <f ca="1">+N28&amp;" x 10 = ____"</f>
        <v>7 x 10 = ____</v>
      </c>
      <c r="C28" s="21"/>
      <c r="D28" s="22">
        <v>48</v>
      </c>
      <c r="E28" s="38" t="str">
        <f ca="1">"Le double de "&amp;Q28*10&amp;" est : ____"</f>
        <v>Le double de 70 est : ____</v>
      </c>
      <c r="F28" s="23"/>
      <c r="G28" s="27"/>
      <c r="H28" s="46">
        <f ca="1">+N28*10</f>
        <v>70</v>
      </c>
      <c r="I28" s="29"/>
      <c r="J28" s="29"/>
      <c r="K28" s="46">
        <f ca="1">+Q28*20</f>
        <v>140</v>
      </c>
      <c r="L28" s="15"/>
      <c r="M28" s="15"/>
      <c r="N28" s="31">
        <f ca="1">RANDBETWEEN(5,12)</f>
        <v>7</v>
      </c>
      <c r="O28" s="31">
        <f ca="1">RANDBETWEEN(1,9)*10</f>
        <v>70</v>
      </c>
      <c r="P28" s="15"/>
      <c r="Q28" s="31">
        <f ca="1">RANDBETWEEN(5,12)</f>
        <v>7</v>
      </c>
      <c r="R28" s="31"/>
    </row>
    <row r="29" spans="1:18" ht="22.5" customHeight="1">
      <c r="A29" s="14">
        <v>24</v>
      </c>
      <c r="B29" s="38" t="str">
        <f ca="1">"Le double de "&amp;N29*10&amp;" est : ____"</f>
        <v>Le double de 60 est : ____</v>
      </c>
      <c r="C29" s="21"/>
      <c r="D29" s="22">
        <v>49</v>
      </c>
      <c r="E29" s="38" t="str">
        <f ca="1">Q29&amp;" x "&amp;R29&amp;" = ____"</f>
        <v>2 x 7 = ____</v>
      </c>
      <c r="F29" s="23"/>
      <c r="G29" s="27"/>
      <c r="H29" s="46">
        <f ca="1">+N29*20</f>
        <v>120</v>
      </c>
      <c r="I29" s="29"/>
      <c r="J29" s="29"/>
      <c r="K29" s="46">
        <f ca="1">+Q29*R29</f>
        <v>14</v>
      </c>
      <c r="L29" s="15"/>
      <c r="M29" s="15"/>
      <c r="N29" s="31">
        <f ca="1">RANDBETWEEN(5,12)</f>
        <v>6</v>
      </c>
      <c r="O29" s="31"/>
      <c r="P29" s="15"/>
      <c r="Q29" s="31">
        <f ca="1">RANDBETWEEN(2,9)</f>
        <v>2</v>
      </c>
      <c r="R29" s="31">
        <f ca="1">RANDBETWEEN(6,9)</f>
        <v>7</v>
      </c>
    </row>
    <row r="30" spans="1:18" ht="22.5" customHeight="1">
      <c r="A30" s="14">
        <v>25</v>
      </c>
      <c r="B30" s="38" t="str">
        <f ca="1">N30&amp;" x "&amp;O30&amp;" = ____"</f>
        <v>4 x 8 = ____</v>
      </c>
      <c r="C30" s="21"/>
      <c r="D30" s="22">
        <v>50</v>
      </c>
      <c r="E30" s="38" t="str">
        <f ca="1">Q30+R30&amp;" pour aller à "&amp;Q30+10&amp;" : ____"</f>
        <v>86 pour aller à 90 : ____</v>
      </c>
      <c r="F30" s="23"/>
      <c r="G30" s="27"/>
      <c r="H30" s="46">
        <f ca="1">+N30*O30</f>
        <v>32</v>
      </c>
      <c r="I30" s="29"/>
      <c r="J30" s="29"/>
      <c r="K30" s="28">
        <f ca="1">10-R30</f>
        <v>4</v>
      </c>
      <c r="L30" s="15"/>
      <c r="M30" s="15"/>
      <c r="N30" s="31">
        <f ca="1">RANDBETWEEN(2,9)</f>
        <v>4</v>
      </c>
      <c r="O30" s="31">
        <f ca="1">RANDBETWEEN(6,9)</f>
        <v>8</v>
      </c>
      <c r="P30" s="15"/>
      <c r="Q30" s="31">
        <f ca="1">RANDBETWEEN(1,9)*10</f>
        <v>80</v>
      </c>
      <c r="R30" s="31">
        <f ca="1">RANDBETWEEN(0,9)</f>
        <v>6</v>
      </c>
    </row>
    <row r="31" spans="1:18">
      <c r="A31" s="10"/>
      <c r="B31" s="3"/>
      <c r="C31" s="2"/>
      <c r="D31" s="4"/>
      <c r="E31" s="3"/>
      <c r="F31" s="3"/>
      <c r="G31" s="8"/>
      <c r="H31" s="46"/>
      <c r="Q31" s="31"/>
      <c r="R31" s="31"/>
    </row>
    <row r="32" spans="1:18">
      <c r="A32" s="10"/>
      <c r="B32" s="3"/>
      <c r="C32" s="3"/>
      <c r="D32" s="4"/>
      <c r="E32" s="3"/>
      <c r="F32" s="3"/>
      <c r="G32" s="8"/>
      <c r="H32" s="46"/>
      <c r="Q32" s="31"/>
      <c r="R32" s="31"/>
    </row>
    <row r="33" spans="1:18">
      <c r="A33" s="11"/>
      <c r="B33" s="3"/>
      <c r="C33" s="3"/>
      <c r="D33" s="4"/>
      <c r="E33" s="3"/>
      <c r="F33" s="3"/>
      <c r="G33" s="8"/>
      <c r="H33" s="46"/>
      <c r="Q33" s="31"/>
      <c r="R33" s="31"/>
    </row>
    <row r="34" spans="1:18">
      <c r="A34" s="97"/>
      <c r="B34" s="97"/>
      <c r="C34" s="3"/>
      <c r="D34" s="4"/>
      <c r="E34" s="3"/>
      <c r="F34" s="3"/>
      <c r="G34" s="8"/>
      <c r="H34" s="46"/>
      <c r="Q34" s="31"/>
      <c r="R34" s="31"/>
    </row>
    <row r="35" spans="1:18">
      <c r="A35" s="97"/>
      <c r="B35" s="97"/>
      <c r="C35" s="3"/>
      <c r="D35" s="4"/>
      <c r="E35" s="3"/>
      <c r="F35" s="3"/>
      <c r="G35" s="8"/>
      <c r="H35" s="46"/>
      <c r="Q35" s="31"/>
      <c r="R35" s="31"/>
    </row>
    <row r="36" spans="1:18">
      <c r="A36" s="96"/>
      <c r="B36" s="96"/>
      <c r="C36" s="3"/>
      <c r="D36" s="4"/>
      <c r="E36" s="3"/>
      <c r="F36" s="3"/>
      <c r="G36" s="8"/>
    </row>
    <row r="37" spans="1:18">
      <c r="A37" s="97"/>
      <c r="B37" s="97"/>
      <c r="C37" s="3"/>
      <c r="D37" s="4"/>
      <c r="E37" s="3"/>
      <c r="F37" s="3"/>
      <c r="G37" s="8"/>
    </row>
    <row r="38" spans="1:18">
      <c r="A38" s="97"/>
      <c r="B38" s="97"/>
      <c r="C38" s="3"/>
      <c r="D38" s="4"/>
      <c r="E38" s="3"/>
      <c r="F38" s="3"/>
      <c r="G38" s="8"/>
    </row>
    <row r="39" spans="1:18">
      <c r="D39" s="5"/>
    </row>
    <row r="40" spans="1:18">
      <c r="D40" s="5"/>
    </row>
    <row r="41" spans="1:18">
      <c r="D41" s="5"/>
    </row>
    <row r="42" spans="1:18">
      <c r="D42" s="5"/>
    </row>
    <row r="43" spans="1:18">
      <c r="D43" s="5"/>
    </row>
    <row r="44" spans="1:18">
      <c r="D44" s="5"/>
    </row>
    <row r="45" spans="1:18">
      <c r="D45" s="5"/>
    </row>
    <row r="46" spans="1:18">
      <c r="D46" s="5"/>
    </row>
    <row r="47" spans="1:18">
      <c r="D47" s="5"/>
    </row>
    <row r="48" spans="1:18">
      <c r="D48" s="5"/>
    </row>
    <row r="49" spans="4:4">
      <c r="D49" s="5"/>
    </row>
    <row r="50" spans="4:4">
      <c r="D50" s="5"/>
    </row>
    <row r="51" spans="4:4">
      <c r="D51" s="5"/>
    </row>
    <row r="52" spans="4:4">
      <c r="D52" s="5"/>
    </row>
    <row r="53" spans="4:4">
      <c r="D53" s="5"/>
    </row>
    <row r="54" spans="4:4">
      <c r="D54" s="5"/>
    </row>
    <row r="55" spans="4:4">
      <c r="D55" s="5"/>
    </row>
    <row r="56" spans="4:4">
      <c r="D56" s="5"/>
    </row>
    <row r="57" spans="4:4">
      <c r="D57" s="5"/>
    </row>
    <row r="58" spans="4:4">
      <c r="D58" s="5"/>
    </row>
    <row r="59" spans="4:4">
      <c r="D59" s="5"/>
    </row>
    <row r="60" spans="4:4">
      <c r="D60" s="5"/>
    </row>
    <row r="61" spans="4:4">
      <c r="D61" s="5"/>
    </row>
    <row r="62" spans="4:4">
      <c r="D62" s="5"/>
    </row>
    <row r="63" spans="4:4">
      <c r="D63" s="5"/>
    </row>
    <row r="64" spans="4:4">
      <c r="D64" s="5"/>
    </row>
    <row r="65" spans="4:4">
      <c r="D65" s="5"/>
    </row>
    <row r="66" spans="4:4">
      <c r="D66" s="5"/>
    </row>
    <row r="67" spans="4:4">
      <c r="D67" s="5"/>
    </row>
    <row r="68" spans="4:4">
      <c r="D68" s="5"/>
    </row>
    <row r="69" spans="4:4">
      <c r="D69" s="5"/>
    </row>
    <row r="70" spans="4:4">
      <c r="D70" s="5"/>
    </row>
    <row r="71" spans="4:4">
      <c r="D71" s="5"/>
    </row>
    <row r="72" spans="4:4">
      <c r="D72" s="5"/>
    </row>
    <row r="73" spans="4:4">
      <c r="D73" s="5"/>
    </row>
    <row r="74" spans="4:4">
      <c r="D74" s="5"/>
    </row>
    <row r="75" spans="4:4">
      <c r="D75" s="5"/>
    </row>
    <row r="76" spans="4:4">
      <c r="D76" s="5"/>
    </row>
    <row r="77" spans="4:4">
      <c r="D77" s="5"/>
    </row>
    <row r="78" spans="4:4">
      <c r="D78" s="5"/>
    </row>
    <row r="79" spans="4:4">
      <c r="D79" s="5"/>
    </row>
    <row r="80" spans="4:4">
      <c r="D80" s="5"/>
    </row>
    <row r="81" spans="4:4">
      <c r="D81" s="5"/>
    </row>
    <row r="82" spans="4:4">
      <c r="D82" s="5"/>
    </row>
    <row r="83" spans="4:4">
      <c r="D83" s="5"/>
    </row>
    <row r="84" spans="4:4">
      <c r="D84" s="5"/>
    </row>
    <row r="85" spans="4:4">
      <c r="D85" s="5"/>
    </row>
    <row r="86" spans="4:4">
      <c r="D86" s="5"/>
    </row>
    <row r="87" spans="4:4">
      <c r="D87" s="5"/>
    </row>
    <row r="88" spans="4:4">
      <c r="D88" s="5"/>
    </row>
    <row r="89" spans="4:4">
      <c r="D89" s="5"/>
    </row>
    <row r="90" spans="4:4">
      <c r="D90" s="5"/>
    </row>
    <row r="91" spans="4:4">
      <c r="D91" s="5"/>
    </row>
    <row r="92" spans="4:4">
      <c r="D92" s="5"/>
    </row>
    <row r="93" spans="4:4">
      <c r="D93" s="5"/>
    </row>
    <row r="94" spans="4:4">
      <c r="D94" s="5"/>
    </row>
    <row r="95" spans="4:4">
      <c r="D95" s="5"/>
    </row>
    <row r="96" spans="4:4">
      <c r="D96" s="5"/>
    </row>
    <row r="97" spans="4:4">
      <c r="D97" s="5"/>
    </row>
    <row r="98" spans="4:4">
      <c r="D98" s="5"/>
    </row>
    <row r="99" spans="4:4">
      <c r="D99" s="5"/>
    </row>
    <row r="100" spans="4:4">
      <c r="D100" s="5"/>
    </row>
    <row r="101" spans="4:4">
      <c r="D101" s="5"/>
    </row>
    <row r="102" spans="4:4">
      <c r="D102" s="5"/>
    </row>
    <row r="103" spans="4:4">
      <c r="D103" s="5"/>
    </row>
    <row r="104" spans="4:4">
      <c r="D104" s="5"/>
    </row>
    <row r="105" spans="4:4">
      <c r="D105" s="5"/>
    </row>
    <row r="106" spans="4:4">
      <c r="D106" s="5"/>
    </row>
    <row r="107" spans="4:4">
      <c r="D107" s="5"/>
    </row>
    <row r="108" spans="4:4">
      <c r="D108" s="5"/>
    </row>
    <row r="109" spans="4:4">
      <c r="D109" s="5"/>
    </row>
    <row r="110" spans="4:4">
      <c r="D110" s="5"/>
    </row>
    <row r="111" spans="4:4">
      <c r="D111" s="5"/>
    </row>
    <row r="112" spans="4:4">
      <c r="D112" s="5"/>
    </row>
    <row r="113" spans="4:4">
      <c r="D113" s="5"/>
    </row>
    <row r="114" spans="4:4">
      <c r="D114" s="5"/>
    </row>
    <row r="115" spans="4:4">
      <c r="D115" s="5"/>
    </row>
    <row r="116" spans="4:4">
      <c r="D116" s="5"/>
    </row>
    <row r="117" spans="4:4">
      <c r="D117" s="5"/>
    </row>
    <row r="118" spans="4:4">
      <c r="D118" s="5"/>
    </row>
    <row r="119" spans="4:4">
      <c r="D119" s="5"/>
    </row>
    <row r="120" spans="4:4">
      <c r="D120" s="5"/>
    </row>
    <row r="121" spans="4:4">
      <c r="D121" s="5"/>
    </row>
    <row r="122" spans="4:4">
      <c r="D122" s="5"/>
    </row>
    <row r="123" spans="4:4">
      <c r="D123" s="5"/>
    </row>
    <row r="124" spans="4:4">
      <c r="D124" s="5"/>
    </row>
    <row r="125" spans="4:4">
      <c r="D125" s="5"/>
    </row>
    <row r="126" spans="4:4">
      <c r="D126" s="5"/>
    </row>
    <row r="127" spans="4:4">
      <c r="D127" s="5"/>
    </row>
    <row r="128" spans="4:4">
      <c r="D128" s="5"/>
    </row>
    <row r="129" spans="4:4">
      <c r="D129" s="5"/>
    </row>
    <row r="130" spans="4:4">
      <c r="D130" s="5"/>
    </row>
    <row r="131" spans="4:4">
      <c r="D131" s="5"/>
    </row>
    <row r="132" spans="4:4">
      <c r="D132" s="5"/>
    </row>
    <row r="133" spans="4:4">
      <c r="D133" s="5"/>
    </row>
    <row r="134" spans="4:4">
      <c r="D134" s="5"/>
    </row>
    <row r="135" spans="4:4">
      <c r="D135" s="5"/>
    </row>
    <row r="136" spans="4:4">
      <c r="D136" s="5"/>
    </row>
    <row r="137" spans="4:4">
      <c r="D137" s="5"/>
    </row>
    <row r="138" spans="4:4">
      <c r="D138" s="5"/>
    </row>
    <row r="139" spans="4:4">
      <c r="D139" s="5"/>
    </row>
    <row r="140" spans="4:4">
      <c r="D140" s="5"/>
    </row>
    <row r="141" spans="4:4">
      <c r="D141" s="5"/>
    </row>
    <row r="142" spans="4:4">
      <c r="D142" s="5"/>
    </row>
    <row r="143" spans="4:4">
      <c r="D143" s="5"/>
    </row>
    <row r="144" spans="4:4">
      <c r="D144" s="5"/>
    </row>
    <row r="145" spans="4:4">
      <c r="D145" s="5"/>
    </row>
    <row r="146" spans="4:4">
      <c r="D146" s="5"/>
    </row>
    <row r="147" spans="4:4">
      <c r="D147" s="5"/>
    </row>
    <row r="148" spans="4:4">
      <c r="D148" s="5"/>
    </row>
    <row r="149" spans="4:4">
      <c r="D149" s="5"/>
    </row>
    <row r="150" spans="4:4">
      <c r="D150" s="5"/>
    </row>
    <row r="151" spans="4:4">
      <c r="D151" s="5"/>
    </row>
    <row r="152" spans="4:4">
      <c r="D152" s="5"/>
    </row>
    <row r="153" spans="4:4">
      <c r="D153" s="5"/>
    </row>
    <row r="154" spans="4:4">
      <c r="D154" s="5"/>
    </row>
    <row r="155" spans="4:4">
      <c r="D155" s="5"/>
    </row>
    <row r="156" spans="4:4">
      <c r="D156" s="5"/>
    </row>
    <row r="157" spans="4:4">
      <c r="D157" s="5"/>
    </row>
    <row r="158" spans="4:4">
      <c r="D158" s="5"/>
    </row>
    <row r="159" spans="4:4">
      <c r="D159" s="5"/>
    </row>
    <row r="160" spans="4:4">
      <c r="D160" s="5"/>
    </row>
    <row r="161" spans="4:4">
      <c r="D161" s="5"/>
    </row>
    <row r="162" spans="4:4">
      <c r="D162" s="5"/>
    </row>
    <row r="163" spans="4:4">
      <c r="D163" s="5"/>
    </row>
    <row r="164" spans="4:4">
      <c r="D164" s="5"/>
    </row>
    <row r="165" spans="4:4">
      <c r="D165" s="5"/>
    </row>
    <row r="166" spans="4:4">
      <c r="D166" s="5"/>
    </row>
    <row r="167" spans="4:4">
      <c r="D167" s="5"/>
    </row>
    <row r="168" spans="4:4">
      <c r="D168" s="5"/>
    </row>
    <row r="169" spans="4:4">
      <c r="D169" s="5"/>
    </row>
    <row r="170" spans="4:4">
      <c r="D170" s="5"/>
    </row>
    <row r="171" spans="4:4">
      <c r="D171" s="5"/>
    </row>
    <row r="172" spans="4:4">
      <c r="D172" s="5"/>
    </row>
    <row r="173" spans="4:4">
      <c r="D173" s="5"/>
    </row>
    <row r="174" spans="4:4">
      <c r="D174" s="5"/>
    </row>
    <row r="175" spans="4:4">
      <c r="D175" s="5"/>
    </row>
    <row r="176" spans="4:4">
      <c r="D176" s="5"/>
    </row>
    <row r="177" spans="4:4">
      <c r="D177" s="5"/>
    </row>
    <row r="178" spans="4:4">
      <c r="D178" s="5"/>
    </row>
    <row r="179" spans="4:4">
      <c r="D179" s="5"/>
    </row>
    <row r="180" spans="4:4">
      <c r="D180" s="5"/>
    </row>
    <row r="181" spans="4:4">
      <c r="D181" s="5"/>
    </row>
    <row r="182" spans="4:4">
      <c r="D182" s="5"/>
    </row>
    <row r="183" spans="4:4">
      <c r="D183" s="5"/>
    </row>
    <row r="184" spans="4:4">
      <c r="D184" s="5"/>
    </row>
    <row r="185" spans="4:4">
      <c r="D185" s="5"/>
    </row>
    <row r="186" spans="4:4">
      <c r="D186" s="5"/>
    </row>
    <row r="187" spans="4:4">
      <c r="D187" s="5"/>
    </row>
    <row r="188" spans="4:4">
      <c r="D188" s="5"/>
    </row>
    <row r="189" spans="4:4">
      <c r="D189" s="5"/>
    </row>
    <row r="190" spans="4:4">
      <c r="D190" s="5"/>
    </row>
    <row r="191" spans="4:4">
      <c r="D191" s="5"/>
    </row>
    <row r="192" spans="4:4">
      <c r="D192" s="5"/>
    </row>
    <row r="193" spans="4:4">
      <c r="D193" s="5"/>
    </row>
    <row r="194" spans="4:4">
      <c r="D194" s="5"/>
    </row>
    <row r="195" spans="4:4">
      <c r="D195" s="5"/>
    </row>
    <row r="196" spans="4:4">
      <c r="D196" s="5"/>
    </row>
    <row r="197" spans="4:4">
      <c r="D197" s="5"/>
    </row>
    <row r="198" spans="4:4">
      <c r="D198" s="5"/>
    </row>
    <row r="199" spans="4:4">
      <c r="D199" s="5"/>
    </row>
    <row r="200" spans="4:4">
      <c r="D200" s="5"/>
    </row>
    <row r="201" spans="4:4">
      <c r="D201" s="5"/>
    </row>
    <row r="202" spans="4:4">
      <c r="D202" s="5"/>
    </row>
    <row r="203" spans="4:4">
      <c r="D203" s="5"/>
    </row>
    <row r="204" spans="4:4">
      <c r="D204" s="5"/>
    </row>
    <row r="205" spans="4:4">
      <c r="D205" s="5"/>
    </row>
    <row r="206" spans="4:4">
      <c r="D206" s="5"/>
    </row>
    <row r="207" spans="4:4">
      <c r="D207" s="5"/>
    </row>
    <row r="208" spans="4:4">
      <c r="D208" s="5"/>
    </row>
    <row r="209" spans="4:4">
      <c r="D209" s="5"/>
    </row>
    <row r="210" spans="4:4">
      <c r="D210" s="5"/>
    </row>
    <row r="211" spans="4:4">
      <c r="D211" s="5"/>
    </row>
    <row r="212" spans="4:4">
      <c r="D212" s="5"/>
    </row>
    <row r="213" spans="4:4">
      <c r="D213" s="5"/>
    </row>
    <row r="214" spans="4:4">
      <c r="D214" s="5"/>
    </row>
    <row r="215" spans="4:4">
      <c r="D215" s="5"/>
    </row>
    <row r="216" spans="4:4">
      <c r="D216" s="5"/>
    </row>
    <row r="217" spans="4:4">
      <c r="D217" s="5"/>
    </row>
    <row r="218" spans="4:4">
      <c r="D218" s="5"/>
    </row>
    <row r="219" spans="4:4">
      <c r="D219" s="5"/>
    </row>
    <row r="220" spans="4:4">
      <c r="D220" s="5"/>
    </row>
    <row r="221" spans="4:4">
      <c r="D221" s="5"/>
    </row>
    <row r="222" spans="4:4">
      <c r="D222" s="5"/>
    </row>
    <row r="223" spans="4:4">
      <c r="D223" s="5"/>
    </row>
    <row r="224" spans="4:4">
      <c r="D224" s="5"/>
    </row>
    <row r="225" spans="4:4">
      <c r="D225" s="5"/>
    </row>
    <row r="226" spans="4:4">
      <c r="D226" s="5"/>
    </row>
    <row r="227" spans="4:4">
      <c r="D227" s="5"/>
    </row>
    <row r="228" spans="4:4">
      <c r="D228" s="5"/>
    </row>
    <row r="229" spans="4:4">
      <c r="D229" s="5"/>
    </row>
    <row r="230" spans="4:4">
      <c r="D230" s="5"/>
    </row>
    <row r="231" spans="4:4">
      <c r="D231" s="5"/>
    </row>
    <row r="232" spans="4:4">
      <c r="D232" s="5"/>
    </row>
    <row r="233" spans="4:4">
      <c r="D233" s="5"/>
    </row>
    <row r="234" spans="4:4">
      <c r="D234" s="5"/>
    </row>
    <row r="235" spans="4:4">
      <c r="D235" s="5"/>
    </row>
    <row r="236" spans="4:4">
      <c r="D236" s="5"/>
    </row>
    <row r="237" spans="4:4">
      <c r="D237" s="5"/>
    </row>
    <row r="238" spans="4:4">
      <c r="D238" s="5"/>
    </row>
    <row r="239" spans="4:4">
      <c r="D239" s="5"/>
    </row>
    <row r="240" spans="4:4">
      <c r="D240" s="5"/>
    </row>
    <row r="241" spans="4:4">
      <c r="D241" s="5"/>
    </row>
    <row r="242" spans="4:4">
      <c r="D242" s="5"/>
    </row>
    <row r="243" spans="4:4">
      <c r="D243" s="5"/>
    </row>
    <row r="244" spans="4:4">
      <c r="D244" s="5"/>
    </row>
    <row r="245" spans="4:4">
      <c r="D245" s="5"/>
    </row>
    <row r="246" spans="4:4">
      <c r="D246" s="5"/>
    </row>
    <row r="247" spans="4:4">
      <c r="D247" s="5"/>
    </row>
    <row r="248" spans="4:4">
      <c r="D248" s="5"/>
    </row>
    <row r="249" spans="4:4">
      <c r="D249" s="5"/>
    </row>
    <row r="250" spans="4:4">
      <c r="D250" s="5"/>
    </row>
    <row r="251" spans="4:4">
      <c r="D251" s="5"/>
    </row>
    <row r="252" spans="4:4">
      <c r="D252" s="5"/>
    </row>
    <row r="253" spans="4:4">
      <c r="D253" s="5"/>
    </row>
    <row r="254" spans="4:4">
      <c r="D254" s="5"/>
    </row>
    <row r="255" spans="4:4">
      <c r="D255" s="5"/>
    </row>
    <row r="256" spans="4:4">
      <c r="D256" s="5"/>
    </row>
    <row r="257" spans="4:4">
      <c r="D257" s="5"/>
    </row>
    <row r="258" spans="4:4">
      <c r="D258" s="5"/>
    </row>
    <row r="259" spans="4:4">
      <c r="D259" s="5"/>
    </row>
    <row r="260" spans="4:4">
      <c r="D260" s="5"/>
    </row>
    <row r="261" spans="4:4">
      <c r="D261" s="5"/>
    </row>
    <row r="262" spans="4:4">
      <c r="D262" s="5"/>
    </row>
    <row r="263" spans="4:4">
      <c r="D263" s="5"/>
    </row>
    <row r="264" spans="4:4">
      <c r="D264" s="5"/>
    </row>
    <row r="265" spans="4:4">
      <c r="D265" s="5"/>
    </row>
    <row r="266" spans="4:4">
      <c r="D266" s="5"/>
    </row>
    <row r="267" spans="4:4">
      <c r="D267" s="5"/>
    </row>
    <row r="268" spans="4:4">
      <c r="D268" s="5"/>
    </row>
    <row r="269" spans="4:4">
      <c r="D269" s="5"/>
    </row>
    <row r="270" spans="4:4">
      <c r="D270" s="5"/>
    </row>
    <row r="271" spans="4:4">
      <c r="D271" s="5"/>
    </row>
    <row r="272" spans="4:4">
      <c r="D272" s="5"/>
    </row>
    <row r="273" spans="4:4">
      <c r="D273" s="5"/>
    </row>
    <row r="274" spans="4:4">
      <c r="D274" s="5"/>
    </row>
    <row r="275" spans="4:4">
      <c r="D275" s="5"/>
    </row>
    <row r="276" spans="4:4">
      <c r="D276" s="5"/>
    </row>
    <row r="277" spans="4:4">
      <c r="D277" s="5"/>
    </row>
    <row r="278" spans="4:4">
      <c r="D278" s="5"/>
    </row>
    <row r="279" spans="4:4">
      <c r="D279" s="5"/>
    </row>
    <row r="280" spans="4:4">
      <c r="D280" s="5"/>
    </row>
    <row r="281" spans="4:4">
      <c r="D281" s="5"/>
    </row>
    <row r="282" spans="4:4">
      <c r="D282" s="5"/>
    </row>
    <row r="283" spans="4:4">
      <c r="D283" s="5"/>
    </row>
    <row r="284" spans="4:4">
      <c r="D284" s="5"/>
    </row>
    <row r="285" spans="4:4">
      <c r="D285" s="5"/>
    </row>
    <row r="286" spans="4:4">
      <c r="D286" s="5"/>
    </row>
    <row r="287" spans="4:4">
      <c r="D287" s="5"/>
    </row>
    <row r="288" spans="4:4">
      <c r="D288" s="5"/>
    </row>
    <row r="289" spans="4:4">
      <c r="D289" s="5"/>
    </row>
    <row r="290" spans="4:4">
      <c r="D290" s="5"/>
    </row>
    <row r="291" spans="4:4">
      <c r="D291" s="5"/>
    </row>
    <row r="292" spans="4:4">
      <c r="D292" s="5"/>
    </row>
    <row r="293" spans="4:4">
      <c r="D293" s="5"/>
    </row>
    <row r="294" spans="4:4">
      <c r="D294" s="5"/>
    </row>
    <row r="295" spans="4:4">
      <c r="D295" s="5"/>
    </row>
    <row r="296" spans="4:4">
      <c r="D296" s="5"/>
    </row>
    <row r="297" spans="4:4">
      <c r="D297" s="5"/>
    </row>
    <row r="298" spans="4:4">
      <c r="D298" s="5"/>
    </row>
    <row r="299" spans="4:4">
      <c r="D299" s="5"/>
    </row>
    <row r="300" spans="4:4">
      <c r="D300" s="5"/>
    </row>
    <row r="301" spans="4:4">
      <c r="D301" s="5"/>
    </row>
    <row r="302" spans="4:4">
      <c r="D302" s="5"/>
    </row>
    <row r="303" spans="4:4">
      <c r="D303" s="5"/>
    </row>
    <row r="304" spans="4:4">
      <c r="D304" s="5"/>
    </row>
    <row r="305" spans="4:4">
      <c r="D305" s="5"/>
    </row>
    <row r="306" spans="4:4">
      <c r="D306" s="5"/>
    </row>
    <row r="307" spans="4:4">
      <c r="D307" s="5"/>
    </row>
    <row r="308" spans="4:4">
      <c r="D308" s="5"/>
    </row>
    <row r="309" spans="4:4">
      <c r="D309" s="5"/>
    </row>
    <row r="310" spans="4:4">
      <c r="D310" s="5"/>
    </row>
    <row r="311" spans="4:4">
      <c r="D311" s="5"/>
    </row>
    <row r="312" spans="4:4">
      <c r="D312" s="5"/>
    </row>
    <row r="313" spans="4:4">
      <c r="D313" s="5"/>
    </row>
    <row r="314" spans="4:4">
      <c r="D314" s="5"/>
    </row>
    <row r="315" spans="4:4">
      <c r="D315" s="5"/>
    </row>
    <row r="316" spans="4:4">
      <c r="D316" s="5"/>
    </row>
    <row r="317" spans="4:4">
      <c r="D317" s="5"/>
    </row>
    <row r="318" spans="4:4">
      <c r="D318" s="5"/>
    </row>
    <row r="319" spans="4:4">
      <c r="D319" s="5"/>
    </row>
    <row r="320" spans="4:4">
      <c r="D320" s="5"/>
    </row>
    <row r="321" spans="4:4">
      <c r="D321" s="5"/>
    </row>
    <row r="322" spans="4:4">
      <c r="D322" s="5"/>
    </row>
    <row r="323" spans="4:4">
      <c r="D323" s="5"/>
    </row>
    <row r="324" spans="4:4">
      <c r="D324" s="5"/>
    </row>
    <row r="325" spans="4:4">
      <c r="D325" s="5"/>
    </row>
    <row r="326" spans="4:4">
      <c r="D326" s="5"/>
    </row>
    <row r="327" spans="4:4">
      <c r="D327" s="5"/>
    </row>
    <row r="328" spans="4:4">
      <c r="D328" s="5"/>
    </row>
    <row r="329" spans="4:4">
      <c r="D329" s="5"/>
    </row>
    <row r="330" spans="4:4">
      <c r="D330" s="5"/>
    </row>
    <row r="331" spans="4:4">
      <c r="D331" s="5"/>
    </row>
    <row r="332" spans="4:4">
      <c r="D332" s="5"/>
    </row>
    <row r="333" spans="4:4">
      <c r="D333" s="5"/>
    </row>
    <row r="334" spans="4:4">
      <c r="D334" s="5"/>
    </row>
    <row r="335" spans="4:4">
      <c r="D335" s="5"/>
    </row>
    <row r="336" spans="4:4">
      <c r="D336" s="5"/>
    </row>
    <row r="337" spans="4:4">
      <c r="D337" s="5"/>
    </row>
    <row r="338" spans="4:4">
      <c r="D338" s="5"/>
    </row>
    <row r="339" spans="4:4">
      <c r="D339" s="5"/>
    </row>
    <row r="340" spans="4:4">
      <c r="D340" s="5"/>
    </row>
    <row r="341" spans="4:4">
      <c r="D341" s="5"/>
    </row>
    <row r="342" spans="4:4">
      <c r="D342" s="5"/>
    </row>
    <row r="343" spans="4:4">
      <c r="D343" s="5"/>
    </row>
    <row r="344" spans="4:4">
      <c r="D344" s="5"/>
    </row>
    <row r="345" spans="4:4">
      <c r="D345" s="5"/>
    </row>
    <row r="346" spans="4:4">
      <c r="D346" s="5"/>
    </row>
    <row r="347" spans="4:4">
      <c r="D347" s="5"/>
    </row>
    <row r="348" spans="4:4">
      <c r="D348" s="5"/>
    </row>
    <row r="349" spans="4:4">
      <c r="D349" s="5"/>
    </row>
    <row r="350" spans="4:4">
      <c r="D350" s="5"/>
    </row>
    <row r="351" spans="4:4">
      <c r="D351" s="5"/>
    </row>
    <row r="352" spans="4:4">
      <c r="D352" s="5"/>
    </row>
    <row r="353" spans="4:4">
      <c r="D353" s="5"/>
    </row>
    <row r="354" spans="4:4">
      <c r="D354" s="5"/>
    </row>
    <row r="355" spans="4:4">
      <c r="D355" s="5"/>
    </row>
    <row r="356" spans="4:4">
      <c r="D356" s="5"/>
    </row>
    <row r="357" spans="4:4">
      <c r="D357" s="5"/>
    </row>
    <row r="358" spans="4:4">
      <c r="D358" s="5"/>
    </row>
    <row r="359" spans="4:4">
      <c r="D359" s="5"/>
    </row>
    <row r="360" spans="4:4">
      <c r="D360" s="5"/>
    </row>
    <row r="361" spans="4:4">
      <c r="D361" s="5"/>
    </row>
    <row r="362" spans="4:4">
      <c r="D362" s="5"/>
    </row>
    <row r="363" spans="4:4">
      <c r="D363" s="5"/>
    </row>
    <row r="364" spans="4:4">
      <c r="D364" s="5"/>
    </row>
    <row r="365" spans="4:4">
      <c r="D365" s="5"/>
    </row>
    <row r="366" spans="4:4">
      <c r="D366" s="5"/>
    </row>
    <row r="367" spans="4:4">
      <c r="D367" s="5"/>
    </row>
    <row r="368" spans="4:4">
      <c r="D368" s="5"/>
    </row>
    <row r="369" spans="4:4">
      <c r="D369" s="5"/>
    </row>
    <row r="370" spans="4:4">
      <c r="D370" s="5"/>
    </row>
    <row r="371" spans="4:4">
      <c r="D371" s="5"/>
    </row>
    <row r="372" spans="4:4">
      <c r="D372" s="5"/>
    </row>
    <row r="373" spans="4:4">
      <c r="D373" s="5"/>
    </row>
    <row r="374" spans="4:4">
      <c r="D374" s="5"/>
    </row>
    <row r="375" spans="4:4">
      <c r="D375" s="5"/>
    </row>
    <row r="376" spans="4:4">
      <c r="D376" s="5"/>
    </row>
    <row r="377" spans="4:4">
      <c r="D377" s="5"/>
    </row>
    <row r="378" spans="4:4">
      <c r="D378" s="5"/>
    </row>
    <row r="379" spans="4:4">
      <c r="D379" s="5"/>
    </row>
    <row r="380" spans="4:4">
      <c r="D380" s="5"/>
    </row>
    <row r="381" spans="4:4">
      <c r="D381" s="5"/>
    </row>
    <row r="382" spans="4:4">
      <c r="D382" s="5"/>
    </row>
    <row r="383" spans="4:4">
      <c r="D383" s="5"/>
    </row>
    <row r="384" spans="4:4">
      <c r="D384" s="5"/>
    </row>
    <row r="385" spans="4:4">
      <c r="D385" s="5"/>
    </row>
    <row r="386" spans="4:4">
      <c r="D386" s="5"/>
    </row>
    <row r="387" spans="4:4">
      <c r="D387" s="5"/>
    </row>
    <row r="388" spans="4:4">
      <c r="D388" s="5"/>
    </row>
    <row r="389" spans="4:4">
      <c r="D389" s="5"/>
    </row>
    <row r="390" spans="4:4">
      <c r="D390" s="5"/>
    </row>
    <row r="391" spans="4:4">
      <c r="D391" s="5"/>
    </row>
    <row r="392" spans="4:4">
      <c r="D392" s="5"/>
    </row>
    <row r="393" spans="4:4">
      <c r="D393" s="5"/>
    </row>
    <row r="394" spans="4:4">
      <c r="D394" s="5"/>
    </row>
    <row r="395" spans="4:4">
      <c r="D395" s="5"/>
    </row>
    <row r="396" spans="4:4">
      <c r="D396" s="5"/>
    </row>
    <row r="397" spans="4:4">
      <c r="D397" s="5"/>
    </row>
    <row r="398" spans="4:4">
      <c r="D398" s="5"/>
    </row>
    <row r="399" spans="4:4">
      <c r="D399" s="5"/>
    </row>
    <row r="400" spans="4:4">
      <c r="D400" s="5"/>
    </row>
    <row r="401" spans="4:4">
      <c r="D401" s="5"/>
    </row>
    <row r="402" spans="4:4">
      <c r="D402" s="5"/>
    </row>
    <row r="403" spans="4:4">
      <c r="D403" s="5"/>
    </row>
    <row r="404" spans="4:4">
      <c r="D404" s="5"/>
    </row>
    <row r="405" spans="4:4">
      <c r="D405" s="5"/>
    </row>
    <row r="406" spans="4:4">
      <c r="D406" s="5"/>
    </row>
    <row r="407" spans="4:4">
      <c r="D407" s="5"/>
    </row>
    <row r="408" spans="4:4">
      <c r="D408" s="5"/>
    </row>
    <row r="409" spans="4:4">
      <c r="D409" s="5"/>
    </row>
    <row r="410" spans="4:4">
      <c r="D410" s="5"/>
    </row>
    <row r="411" spans="4:4">
      <c r="D411" s="5"/>
    </row>
    <row r="412" spans="4:4">
      <c r="D412" s="5"/>
    </row>
    <row r="413" spans="4:4">
      <c r="D413" s="5"/>
    </row>
    <row r="414" spans="4:4">
      <c r="D414" s="5"/>
    </row>
    <row r="415" spans="4:4">
      <c r="D415" s="5"/>
    </row>
    <row r="416" spans="4:4">
      <c r="D416" s="5"/>
    </row>
    <row r="417" spans="4:4">
      <c r="D417" s="5"/>
    </row>
    <row r="418" spans="4:4">
      <c r="D418" s="5"/>
    </row>
    <row r="419" spans="4:4">
      <c r="D419" s="5"/>
    </row>
    <row r="420" spans="4:4">
      <c r="D420" s="5"/>
    </row>
    <row r="421" spans="4:4">
      <c r="D421" s="5"/>
    </row>
    <row r="422" spans="4:4">
      <c r="D422" s="5"/>
    </row>
    <row r="423" spans="4:4">
      <c r="D423" s="5"/>
    </row>
    <row r="424" spans="4:4">
      <c r="D424" s="5"/>
    </row>
    <row r="425" spans="4:4">
      <c r="D425" s="5"/>
    </row>
    <row r="426" spans="4:4">
      <c r="D426" s="5"/>
    </row>
    <row r="427" spans="4:4">
      <c r="D427" s="5"/>
    </row>
    <row r="428" spans="4:4">
      <c r="D428" s="5"/>
    </row>
    <row r="429" spans="4:4">
      <c r="D429" s="5"/>
    </row>
    <row r="430" spans="4:4">
      <c r="D430" s="5"/>
    </row>
    <row r="431" spans="4:4">
      <c r="D431" s="5"/>
    </row>
    <row r="432" spans="4:4">
      <c r="D432" s="5"/>
    </row>
    <row r="433" spans="4:4">
      <c r="D433" s="5"/>
    </row>
    <row r="434" spans="4:4">
      <c r="D434" s="5"/>
    </row>
    <row r="435" spans="4:4">
      <c r="D435" s="5"/>
    </row>
    <row r="436" spans="4:4">
      <c r="D436" s="5"/>
    </row>
    <row r="437" spans="4:4">
      <c r="D437" s="5"/>
    </row>
    <row r="438" spans="4:4">
      <c r="D438" s="5"/>
    </row>
    <row r="439" spans="4:4">
      <c r="D439" s="5"/>
    </row>
    <row r="440" spans="4:4">
      <c r="D440" s="5"/>
    </row>
    <row r="441" spans="4:4">
      <c r="D441" s="5"/>
    </row>
    <row r="442" spans="4:4">
      <c r="D442" s="5"/>
    </row>
    <row r="443" spans="4:4">
      <c r="D443" s="5"/>
    </row>
    <row r="444" spans="4:4">
      <c r="D444" s="5"/>
    </row>
    <row r="445" spans="4:4">
      <c r="D445" s="5"/>
    </row>
    <row r="446" spans="4:4">
      <c r="D446" s="5"/>
    </row>
    <row r="447" spans="4:4">
      <c r="D447" s="5"/>
    </row>
    <row r="448" spans="4:4">
      <c r="D448" s="5"/>
    </row>
    <row r="449" spans="4:4">
      <c r="D449" s="5"/>
    </row>
    <row r="450" spans="4:4">
      <c r="D450" s="5"/>
    </row>
    <row r="451" spans="4:4">
      <c r="D451" s="5"/>
    </row>
    <row r="452" spans="4:4">
      <c r="D452" s="5"/>
    </row>
    <row r="453" spans="4:4">
      <c r="D453" s="5"/>
    </row>
    <row r="454" spans="4:4">
      <c r="D454" s="5"/>
    </row>
    <row r="455" spans="4:4">
      <c r="D455" s="5"/>
    </row>
    <row r="456" spans="4:4">
      <c r="D456" s="5"/>
    </row>
    <row r="457" spans="4:4">
      <c r="D457" s="5"/>
    </row>
    <row r="458" spans="4:4">
      <c r="D458" s="5"/>
    </row>
    <row r="459" spans="4:4">
      <c r="D459" s="5"/>
    </row>
    <row r="460" spans="4:4">
      <c r="D460" s="5"/>
    </row>
    <row r="461" spans="4:4">
      <c r="D461" s="5"/>
    </row>
    <row r="462" spans="4:4">
      <c r="D462" s="5"/>
    </row>
    <row r="463" spans="4:4">
      <c r="D463" s="5"/>
    </row>
    <row r="464" spans="4:4">
      <c r="D464" s="5"/>
    </row>
    <row r="465" spans="4:4">
      <c r="D465" s="5"/>
    </row>
    <row r="466" spans="4:4">
      <c r="D466" s="5"/>
    </row>
    <row r="467" spans="4:4">
      <c r="D467" s="5"/>
    </row>
    <row r="468" spans="4:4">
      <c r="D468" s="5"/>
    </row>
    <row r="469" spans="4:4">
      <c r="D469" s="5"/>
    </row>
    <row r="470" spans="4:4">
      <c r="D470" s="5"/>
    </row>
    <row r="471" spans="4:4">
      <c r="D471" s="5"/>
    </row>
    <row r="472" spans="4:4">
      <c r="D472" s="5"/>
    </row>
    <row r="473" spans="4:4">
      <c r="D473" s="5"/>
    </row>
    <row r="474" spans="4:4">
      <c r="D474" s="5"/>
    </row>
    <row r="475" spans="4:4">
      <c r="D475" s="5"/>
    </row>
    <row r="476" spans="4:4">
      <c r="D476" s="5"/>
    </row>
    <row r="477" spans="4:4">
      <c r="D477" s="5"/>
    </row>
    <row r="478" spans="4:4">
      <c r="D478" s="5"/>
    </row>
    <row r="479" spans="4:4">
      <c r="D479" s="5"/>
    </row>
    <row r="480" spans="4:4">
      <c r="D480" s="5"/>
    </row>
    <row r="481" spans="4:4">
      <c r="D481" s="5"/>
    </row>
    <row r="482" spans="4:4">
      <c r="D482" s="5"/>
    </row>
    <row r="483" spans="4:4">
      <c r="D483" s="5"/>
    </row>
    <row r="484" spans="4:4">
      <c r="D484" s="5"/>
    </row>
    <row r="485" spans="4:4">
      <c r="D485" s="5"/>
    </row>
    <row r="486" spans="4:4">
      <c r="D486" s="5"/>
    </row>
    <row r="487" spans="4:4">
      <c r="D487" s="5"/>
    </row>
    <row r="488" spans="4:4">
      <c r="D488" s="5"/>
    </row>
    <row r="489" spans="4:4">
      <c r="D489" s="5"/>
    </row>
    <row r="490" spans="4:4">
      <c r="D490" s="5"/>
    </row>
    <row r="491" spans="4:4">
      <c r="D491" s="5"/>
    </row>
    <row r="492" spans="4:4">
      <c r="D492" s="5"/>
    </row>
    <row r="493" spans="4:4">
      <c r="D493" s="5"/>
    </row>
    <row r="494" spans="4:4">
      <c r="D494" s="5"/>
    </row>
    <row r="495" spans="4:4">
      <c r="D495" s="5"/>
    </row>
    <row r="496" spans="4:4">
      <c r="D496" s="5"/>
    </row>
    <row r="497" spans="4:4">
      <c r="D497" s="5"/>
    </row>
    <row r="498" spans="4:4">
      <c r="D498" s="5"/>
    </row>
    <row r="499" spans="4:4">
      <c r="D499" s="5"/>
    </row>
    <row r="500" spans="4:4">
      <c r="D500" s="5"/>
    </row>
    <row r="501" spans="4:4">
      <c r="D501" s="5"/>
    </row>
    <row r="502" spans="4:4">
      <c r="D502" s="5"/>
    </row>
    <row r="503" spans="4:4">
      <c r="D503" s="5"/>
    </row>
    <row r="504" spans="4:4">
      <c r="D504" s="5"/>
    </row>
    <row r="505" spans="4:4">
      <c r="D505" s="5"/>
    </row>
    <row r="506" spans="4:4">
      <c r="D506" s="5"/>
    </row>
    <row r="507" spans="4:4">
      <c r="D507" s="5"/>
    </row>
    <row r="508" spans="4:4">
      <c r="D508" s="5"/>
    </row>
    <row r="509" spans="4:4">
      <c r="D509" s="5"/>
    </row>
    <row r="510" spans="4:4">
      <c r="D510" s="5"/>
    </row>
    <row r="511" spans="4:4">
      <c r="D511" s="5"/>
    </row>
    <row r="512" spans="4:4">
      <c r="D512" s="5"/>
    </row>
    <row r="513" spans="4:4">
      <c r="D513" s="5"/>
    </row>
    <row r="514" spans="4:4">
      <c r="D514" s="5"/>
    </row>
    <row r="515" spans="4:4">
      <c r="D515" s="5"/>
    </row>
    <row r="516" spans="4:4">
      <c r="D516" s="5"/>
    </row>
    <row r="517" spans="4:4">
      <c r="D517" s="5"/>
    </row>
    <row r="518" spans="4:4">
      <c r="D518" s="5"/>
    </row>
    <row r="519" spans="4:4">
      <c r="D519" s="5"/>
    </row>
    <row r="520" spans="4:4">
      <c r="D520" s="5"/>
    </row>
    <row r="521" spans="4:4">
      <c r="D521" s="5"/>
    </row>
    <row r="522" spans="4:4">
      <c r="D522" s="5"/>
    </row>
    <row r="523" spans="4:4">
      <c r="D523" s="5"/>
    </row>
    <row r="524" spans="4:4">
      <c r="D524" s="5"/>
    </row>
    <row r="525" spans="4:4">
      <c r="D525" s="5"/>
    </row>
    <row r="526" spans="4:4">
      <c r="D526" s="5"/>
    </row>
    <row r="527" spans="4:4">
      <c r="D527" s="5"/>
    </row>
    <row r="528" spans="4:4">
      <c r="D528" s="5"/>
    </row>
    <row r="529" spans="4:4">
      <c r="D529" s="5"/>
    </row>
    <row r="530" spans="4:4">
      <c r="D530" s="5"/>
    </row>
    <row r="531" spans="4:4">
      <c r="D531" s="5"/>
    </row>
    <row r="532" spans="4:4">
      <c r="D532" s="5"/>
    </row>
    <row r="533" spans="4:4">
      <c r="D533" s="5"/>
    </row>
    <row r="534" spans="4:4">
      <c r="D534" s="5"/>
    </row>
    <row r="535" spans="4:4">
      <c r="D535" s="5"/>
    </row>
    <row r="536" spans="4:4">
      <c r="D536" s="5"/>
    </row>
    <row r="537" spans="4:4">
      <c r="D537" s="5"/>
    </row>
    <row r="538" spans="4:4">
      <c r="D538" s="5"/>
    </row>
    <row r="539" spans="4:4">
      <c r="D539" s="5"/>
    </row>
    <row r="540" spans="4:4">
      <c r="D540" s="5"/>
    </row>
    <row r="541" spans="4:4">
      <c r="D541" s="5"/>
    </row>
    <row r="542" spans="4:4">
      <c r="D542" s="5"/>
    </row>
    <row r="543" spans="4:4">
      <c r="D543" s="5"/>
    </row>
    <row r="544" spans="4:4">
      <c r="D544" s="5"/>
    </row>
    <row r="545" spans="4:4">
      <c r="D545" s="5"/>
    </row>
    <row r="546" spans="4:4">
      <c r="D546" s="5"/>
    </row>
  </sheetData>
  <mergeCells count="9">
    <mergeCell ref="H4:K4"/>
    <mergeCell ref="H2:K2"/>
    <mergeCell ref="A37:B37"/>
    <mergeCell ref="A38:B38"/>
    <mergeCell ref="A2:F2"/>
    <mergeCell ref="A34:B34"/>
    <mergeCell ref="A35:B35"/>
    <mergeCell ref="A36:B36"/>
    <mergeCell ref="A3:F3"/>
  </mergeCells>
  <pageMargins left="0.43" right="0.34" top="0.45" bottom="0.75" header="0.3" footer="0.3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tabSelected="1" workbookViewId="0">
      <selection activeCell="E9" sqref="E9"/>
    </sheetView>
  </sheetViews>
  <sheetFormatPr baseColWidth="10" defaultRowHeight="14" x14ac:dyDescent="0"/>
  <cols>
    <col min="1" max="1" width="4.6640625" style="9" customWidth="1"/>
    <col min="2" max="2" width="25" style="30" customWidth="1"/>
    <col min="3" max="3" width="2.83203125" style="30" customWidth="1"/>
    <col min="4" max="4" width="5" style="37" customWidth="1"/>
    <col min="5" max="5" width="28.5" style="30" customWidth="1"/>
    <col min="6" max="6" width="5.83203125" style="30" customWidth="1"/>
    <col min="7" max="7" width="1.33203125" style="30" customWidth="1"/>
    <col min="8" max="8" width="7.5" style="30" customWidth="1"/>
    <col min="9" max="9" width="1.1640625" style="30" hidden="1" customWidth="1"/>
    <col min="10" max="10" width="1.5" style="30" hidden="1" customWidth="1"/>
    <col min="11" max="11" width="7.5" style="30" customWidth="1"/>
    <col min="12" max="12" width="2.5" style="31" hidden="1" customWidth="1"/>
    <col min="13" max="13" width="1.6640625" style="31" hidden="1" customWidth="1"/>
    <col min="14" max="15" width="6.33203125" style="31" hidden="1" customWidth="1"/>
    <col min="16" max="16" width="5.5" style="30" hidden="1" customWidth="1"/>
    <col min="17" max="18" width="7.5" style="30" hidden="1" customWidth="1"/>
    <col min="19" max="16384" width="10.83203125" style="30"/>
  </cols>
  <sheetData>
    <row r="1" spans="1:18">
      <c r="A1" s="48"/>
      <c r="B1" s="49"/>
      <c r="C1" s="49"/>
      <c r="D1" s="50"/>
      <c r="E1" s="49"/>
      <c r="F1" s="49"/>
      <c r="G1" s="49"/>
      <c r="K1" s="30">
        <f ca="1">RAND()</f>
        <v>0.8351167360358146</v>
      </c>
      <c r="L1" s="31">
        <f ca="1">ROUND(+K1*1000,0)</f>
        <v>835</v>
      </c>
    </row>
    <row r="2" spans="1:18" ht="27.75" customHeight="1">
      <c r="A2" s="103" t="str">
        <f ca="1">"Défi : 50 calculs en 5 minutes (série "&amp;L1&amp;")"</f>
        <v>Défi : 50 calculs en 5 minutes (série 835)</v>
      </c>
      <c r="B2" s="103"/>
      <c r="C2" s="103"/>
      <c r="D2" s="103"/>
      <c r="E2" s="103"/>
      <c r="F2" s="103"/>
      <c r="G2" s="51"/>
      <c r="H2" s="99" t="str">
        <f ca="1">"série "&amp;L1</f>
        <v>série 835</v>
      </c>
      <c r="I2" s="99"/>
      <c r="J2" s="99"/>
      <c r="K2" s="99"/>
    </row>
    <row r="3" spans="1:18">
      <c r="A3" s="104" t="s">
        <v>8</v>
      </c>
      <c r="B3" s="104"/>
      <c r="C3" s="104"/>
      <c r="D3" s="104"/>
      <c r="E3" s="104"/>
      <c r="F3" s="105"/>
      <c r="G3" s="52"/>
      <c r="H3" s="41"/>
      <c r="I3" s="41"/>
    </row>
    <row r="4" spans="1:18">
      <c r="A4" s="53"/>
      <c r="B4" s="54"/>
      <c r="C4" s="54"/>
      <c r="D4" s="55"/>
      <c r="E4" s="54"/>
      <c r="F4" s="54"/>
      <c r="G4" s="52"/>
      <c r="H4" s="102" t="s">
        <v>4</v>
      </c>
      <c r="I4" s="102"/>
      <c r="J4" s="102"/>
      <c r="K4" s="102"/>
      <c r="L4" s="30"/>
      <c r="M4" s="30"/>
      <c r="N4" s="30"/>
      <c r="O4" s="30"/>
    </row>
    <row r="5" spans="1:18" ht="15" customHeight="1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2" t="s">
        <v>0</v>
      </c>
      <c r="O5" s="13"/>
      <c r="Q5" s="32" t="s">
        <v>1</v>
      </c>
      <c r="R5" s="31"/>
    </row>
    <row r="6" spans="1:18" ht="22.5" customHeight="1">
      <c r="A6" s="14">
        <v>1</v>
      </c>
      <c r="B6" s="38" t="str">
        <f ca="1">N6&amp;" x ____ = "&amp;N6*O6</f>
        <v>8 x ____ = 64</v>
      </c>
      <c r="C6" s="39"/>
      <c r="D6" s="22">
        <v>26</v>
      </c>
      <c r="E6" s="38" t="str">
        <f ca="1">+Q6&amp;" x 11 = ____"</f>
        <v>10 x 11 = ____</v>
      </c>
      <c r="F6" s="38"/>
      <c r="G6" s="44"/>
      <c r="H6" s="46">
        <f ca="1">+O6</f>
        <v>8</v>
      </c>
      <c r="I6" s="47"/>
      <c r="J6" s="47"/>
      <c r="K6" s="46">
        <f ca="1">+Q6*11</f>
        <v>110</v>
      </c>
      <c r="L6" s="30"/>
      <c r="M6" s="30"/>
      <c r="N6" s="31">
        <f ca="1">RANDBETWEEN(2,9)</f>
        <v>8</v>
      </c>
      <c r="O6" s="31">
        <f ca="1">RANDBETWEEN(6,9)</f>
        <v>8</v>
      </c>
      <c r="Q6" s="31">
        <f ca="1">+$N$7+6</f>
        <v>10</v>
      </c>
      <c r="R6" s="31"/>
    </row>
    <row r="7" spans="1:18" ht="22.5" customHeight="1">
      <c r="A7" s="14">
        <v>2</v>
      </c>
      <c r="B7" s="38" t="str">
        <f ca="1">+N7&amp;" x 11 = ____"</f>
        <v>4 x 11 = ____</v>
      </c>
      <c r="C7" s="39"/>
      <c r="D7" s="22">
        <v>27</v>
      </c>
      <c r="E7" s="38" t="str">
        <f ca="1">"Le double de "&amp;Q7&amp;" est : ____"</f>
        <v>Le double de 98 est : ____</v>
      </c>
      <c r="F7" s="38"/>
      <c r="G7" s="44"/>
      <c r="H7" s="46">
        <f ca="1">+N7*11</f>
        <v>44</v>
      </c>
      <c r="I7" s="47"/>
      <c r="J7" s="47"/>
      <c r="K7" s="46">
        <f ca="1">+Q7*2</f>
        <v>196</v>
      </c>
      <c r="L7" s="30"/>
      <c r="M7" s="30"/>
      <c r="N7" s="31">
        <f ca="1">RANDBETWEEN(2,4)</f>
        <v>4</v>
      </c>
      <c r="Q7" s="31">
        <f ca="1">RANDBETWEEN(51,99)</f>
        <v>98</v>
      </c>
      <c r="R7" s="31"/>
    </row>
    <row r="8" spans="1:18" ht="22.5" customHeight="1">
      <c r="A8" s="14">
        <v>3</v>
      </c>
      <c r="B8" s="38" t="str">
        <f ca="1">"Le double de "&amp;N8&amp;" est : ____"</f>
        <v>Le double de 28 est : ____</v>
      </c>
      <c r="C8" s="39"/>
      <c r="D8" s="22">
        <v>28</v>
      </c>
      <c r="E8" s="38" t="str">
        <f ca="1">Q8&amp;" + "&amp;R8&amp;" = ____"</f>
        <v>46 + 84 = ____</v>
      </c>
      <c r="F8" s="38"/>
      <c r="G8" s="44"/>
      <c r="H8" s="46">
        <f ca="1">+N8*2</f>
        <v>56</v>
      </c>
      <c r="I8" s="47"/>
      <c r="J8" s="47"/>
      <c r="K8" s="46">
        <f ca="1">+Q8+R8</f>
        <v>130</v>
      </c>
      <c r="L8" s="30"/>
      <c r="M8" s="30"/>
      <c r="N8" s="31">
        <f ca="1">RANDBETWEEN(11,49)</f>
        <v>28</v>
      </c>
      <c r="Q8" s="31">
        <f ca="1">RANDBETWEEN(11,99)</f>
        <v>46</v>
      </c>
      <c r="R8" s="31">
        <f ca="1">RANDBETWEEN(11,99)</f>
        <v>84</v>
      </c>
    </row>
    <row r="9" spans="1:18" ht="22.5" customHeight="1">
      <c r="A9" s="14">
        <v>4</v>
      </c>
      <c r="B9" s="38" t="str">
        <f ca="1">N9*100+O9&amp;" + ____ = "&amp;(N9+1)*100</f>
        <v>660 + ____ = 700</v>
      </c>
      <c r="C9" s="39"/>
      <c r="D9" s="22">
        <v>29</v>
      </c>
      <c r="E9" s="38" t="str">
        <f ca="1">"La moitié de "&amp;Q9+R9&amp;" est : ____"</f>
        <v>La moitié de 40 est : ____</v>
      </c>
      <c r="F9" s="38"/>
      <c r="G9" s="44"/>
      <c r="H9" s="46">
        <f ca="1">100-O9</f>
        <v>40</v>
      </c>
      <c r="I9" s="47"/>
      <c r="J9" s="47"/>
      <c r="K9" s="46">
        <f ca="1">+(Q9+R9)/2</f>
        <v>20</v>
      </c>
      <c r="L9" s="30"/>
      <c r="M9" s="30"/>
      <c r="N9" s="31">
        <f ca="1">RANDBETWEEN(1,9)</f>
        <v>6</v>
      </c>
      <c r="O9" s="31">
        <f ca="1">RANDBETWEEN(1,99)</f>
        <v>60</v>
      </c>
      <c r="Q9" s="31">
        <f ca="1">RANDBETWEEN(1,9)*2*10</f>
        <v>40</v>
      </c>
      <c r="R9" s="31">
        <f ca="1">RANDBETWEEN(0,4)*2</f>
        <v>0</v>
      </c>
    </row>
    <row r="10" spans="1:18" ht="22.5" customHeight="1">
      <c r="A10" s="14">
        <v>5</v>
      </c>
      <c r="B10" s="38" t="str">
        <f ca="1">"La moitié de "&amp;N10+O10&amp;" est : ____"</f>
        <v>La moitié de 24 est : ____</v>
      </c>
      <c r="C10" s="39"/>
      <c r="D10" s="22">
        <v>30</v>
      </c>
      <c r="E10" s="38" t="str">
        <f ca="1">"Le double de "&amp;Q10*10&amp;" est : ____"</f>
        <v>Le double de 120 est : ____</v>
      </c>
      <c r="F10" s="38"/>
      <c r="G10" s="44"/>
      <c r="H10" s="46">
        <f ca="1">+(N10+O10)/2</f>
        <v>12</v>
      </c>
      <c r="I10" s="47"/>
      <c r="J10" s="47"/>
      <c r="K10" s="46">
        <f ca="1">+Q10*20</f>
        <v>240</v>
      </c>
      <c r="L10" s="30"/>
      <c r="M10" s="30"/>
      <c r="N10" s="31">
        <f ca="1">RANDBETWEEN(1,4)*2*10</f>
        <v>20</v>
      </c>
      <c r="O10" s="31">
        <f ca="1">RANDBETWEEN(0,4)*2</f>
        <v>4</v>
      </c>
      <c r="Q10" s="31">
        <f ca="1">RANDBETWEEN(5,12)</f>
        <v>12</v>
      </c>
      <c r="R10" s="31"/>
    </row>
    <row r="11" spans="1:18" ht="22.5" customHeight="1">
      <c r="A11" s="14">
        <v>6</v>
      </c>
      <c r="B11" s="38" t="str">
        <f ca="1">N11&amp;" + "&amp;O11&amp;" = ____"</f>
        <v>30 + 29 = ____</v>
      </c>
      <c r="C11" s="39"/>
      <c r="D11" s="22">
        <v>31</v>
      </c>
      <c r="E11" s="38" t="str">
        <f ca="1">Q11&amp;" x ____ = "&amp;Q11*R11</f>
        <v>2 x ____ = 14</v>
      </c>
      <c r="F11" s="38"/>
      <c r="G11" s="44"/>
      <c r="H11" s="46">
        <f ca="1">+N11+O11</f>
        <v>59</v>
      </c>
      <c r="I11" s="46"/>
      <c r="J11" s="46"/>
      <c r="K11" s="46">
        <f ca="1">+R11</f>
        <v>7</v>
      </c>
      <c r="L11" s="30"/>
      <c r="M11" s="30"/>
      <c r="N11" s="31">
        <f ca="1">RANDBETWEEN(11,49)</f>
        <v>30</v>
      </c>
      <c r="O11" s="31">
        <f ca="1">RANDBETWEEN(11,49)</f>
        <v>29</v>
      </c>
      <c r="Q11" s="31">
        <f ca="1">RANDBETWEEN(2,9)</f>
        <v>2</v>
      </c>
      <c r="R11" s="31">
        <f ca="1">RANDBETWEEN(6,9)</f>
        <v>7</v>
      </c>
    </row>
    <row r="12" spans="1:18" ht="22.5" customHeight="1">
      <c r="A12" s="14">
        <v>7</v>
      </c>
      <c r="B12" s="38" t="str">
        <f ca="1">N12&amp;" x ____ = "&amp;N12*O12</f>
        <v>5 x ____ = 30</v>
      </c>
      <c r="C12" s="39"/>
      <c r="D12" s="22">
        <v>32</v>
      </c>
      <c r="E12" s="38" t="str">
        <f ca="1">+Q12&amp;" x 11 = ____"</f>
        <v>7 x 11 = ____</v>
      </c>
      <c r="F12" s="38"/>
      <c r="G12" s="44"/>
      <c r="H12" s="46">
        <f ca="1">+O12</f>
        <v>6</v>
      </c>
      <c r="I12" s="47"/>
      <c r="J12" s="47"/>
      <c r="K12" s="46">
        <f ca="1">+Q12*11</f>
        <v>77</v>
      </c>
      <c r="L12" s="30"/>
      <c r="M12" s="30"/>
      <c r="N12" s="31">
        <f ca="1">RANDBETWEEN(2,9)</f>
        <v>5</v>
      </c>
      <c r="O12" s="31">
        <f ca="1">RANDBETWEEN(6,9)</f>
        <v>6</v>
      </c>
      <c r="Q12" s="31">
        <f ca="1">+$N$7+3</f>
        <v>7</v>
      </c>
      <c r="R12" s="31"/>
    </row>
    <row r="13" spans="1:18" ht="22.5" customHeight="1">
      <c r="A13" s="14">
        <v>8</v>
      </c>
      <c r="B13" s="38" t="str">
        <f ca="1">+N13&amp;" x 11 = ____"</f>
        <v>6 x 11 = ____</v>
      </c>
      <c r="C13" s="39"/>
      <c r="D13" s="22">
        <v>33</v>
      </c>
      <c r="E13" s="38" t="str">
        <f ca="1">"Le double de "&amp;Q13&amp;" est : ____"</f>
        <v>Le double de 69 est : ____</v>
      </c>
      <c r="F13" s="38"/>
      <c r="G13" s="44"/>
      <c r="H13" s="46">
        <f ca="1">+N13*11</f>
        <v>66</v>
      </c>
      <c r="I13" s="47"/>
      <c r="J13" s="47"/>
      <c r="K13" s="46">
        <f ca="1">+Q13*2</f>
        <v>138</v>
      </c>
      <c r="L13" s="30"/>
      <c r="M13" s="30"/>
      <c r="N13" s="31">
        <f ca="1">+N7+2</f>
        <v>6</v>
      </c>
      <c r="Q13" s="31">
        <f ca="1">RANDBETWEEN(51,99)</f>
        <v>69</v>
      </c>
      <c r="R13" s="31"/>
    </row>
    <row r="14" spans="1:18" ht="22.5" customHeight="1">
      <c r="A14" s="14">
        <v>9</v>
      </c>
      <c r="B14" s="38" t="str">
        <f ca="1">"Le double de "&amp;N14&amp;" est : ____"</f>
        <v>Le double de 38 est : ____</v>
      </c>
      <c r="C14" s="39"/>
      <c r="D14" s="22">
        <v>34</v>
      </c>
      <c r="E14" s="38" t="str">
        <f ca="1">Q14&amp;" + "&amp;R14&amp;" = ____"</f>
        <v>58 + 49 = ____</v>
      </c>
      <c r="F14" s="38"/>
      <c r="G14" s="44"/>
      <c r="H14" s="46">
        <f ca="1">+N14*2</f>
        <v>76</v>
      </c>
      <c r="I14" s="47"/>
      <c r="J14" s="47"/>
      <c r="K14" s="46">
        <f ca="1">+Q14+R14</f>
        <v>107</v>
      </c>
      <c r="L14" s="30"/>
      <c r="M14" s="30"/>
      <c r="N14" s="31">
        <f ca="1">RANDBETWEEN(11,49)</f>
        <v>38</v>
      </c>
      <c r="Q14" s="31">
        <f ca="1">RANDBETWEEN(11,99)</f>
        <v>58</v>
      </c>
      <c r="R14" s="31">
        <f ca="1">RANDBETWEEN(11,99)</f>
        <v>49</v>
      </c>
    </row>
    <row r="15" spans="1:18" ht="22.5" customHeight="1">
      <c r="A15" s="14">
        <v>10</v>
      </c>
      <c r="B15" s="38" t="str">
        <f ca="1">N15*100+O15&amp;" pour aller à "&amp;(N15+1)*100&amp;" : ____"</f>
        <v>634 pour aller à 700 : ____</v>
      </c>
      <c r="C15" s="39"/>
      <c r="D15" s="22">
        <v>35</v>
      </c>
      <c r="E15" s="38" t="str">
        <f ca="1">"La moitié de "&amp;Q15+R15&amp;" est : ____"</f>
        <v>La moitié de 26 est : ____</v>
      </c>
      <c r="F15" s="38"/>
      <c r="G15" s="44"/>
      <c r="H15" s="46">
        <f ca="1">100-O15</f>
        <v>66</v>
      </c>
      <c r="I15" s="47"/>
      <c r="J15" s="47"/>
      <c r="K15" s="46">
        <f ca="1">+(Q15+R15)/2</f>
        <v>13</v>
      </c>
      <c r="L15" s="30"/>
      <c r="M15" s="30"/>
      <c r="N15" s="31">
        <f ca="1">RANDBETWEEN(1,9)</f>
        <v>6</v>
      </c>
      <c r="O15" s="31">
        <f ca="1">RANDBETWEEN(1,99)</f>
        <v>34</v>
      </c>
      <c r="Q15" s="31">
        <f ca="1">RANDBETWEEN(1,9)*2*10</f>
        <v>20</v>
      </c>
      <c r="R15" s="31">
        <f ca="1">RANDBETWEEN(0,4)*2</f>
        <v>6</v>
      </c>
    </row>
    <row r="16" spans="1:18" ht="22.5" customHeight="1">
      <c r="A16" s="14">
        <v>11</v>
      </c>
      <c r="B16" s="38" t="str">
        <f ca="1">"La moitié de "&amp;N16+O16&amp;" est : ____"</f>
        <v>La moitié de 42 est : ____</v>
      </c>
      <c r="C16" s="39"/>
      <c r="D16" s="22">
        <v>36</v>
      </c>
      <c r="E16" s="38" t="str">
        <f ca="1">"Le double de "&amp;Q16*10&amp;" est : ____"</f>
        <v>Le double de 60 est : ____</v>
      </c>
      <c r="F16" s="38"/>
      <c r="G16" s="44"/>
      <c r="H16" s="46">
        <f ca="1">+(N16+O16)/2</f>
        <v>21</v>
      </c>
      <c r="I16" s="47"/>
      <c r="J16" s="47"/>
      <c r="K16" s="46">
        <f ca="1">+Q16*20</f>
        <v>120</v>
      </c>
      <c r="L16" s="30"/>
      <c r="M16" s="30"/>
      <c r="N16" s="31">
        <f ca="1">RANDBETWEEN(1,4)*2*10</f>
        <v>40</v>
      </c>
      <c r="O16" s="31">
        <f ca="1">RANDBETWEEN(0,4)*2</f>
        <v>2</v>
      </c>
      <c r="Q16" s="31">
        <f ca="1">RANDBETWEEN(5,12)</f>
        <v>6</v>
      </c>
      <c r="R16" s="31"/>
    </row>
    <row r="17" spans="1:18" ht="22.5" customHeight="1">
      <c r="A17" s="14">
        <v>12</v>
      </c>
      <c r="B17" s="38" t="str">
        <f ca="1">N17&amp;" + "&amp;O17&amp;" = ____"</f>
        <v>12 + 32 = ____</v>
      </c>
      <c r="C17" s="39"/>
      <c r="D17" s="22">
        <v>37</v>
      </c>
      <c r="E17" s="38" t="str">
        <f ca="1">Q17&amp;" x ____ = "&amp;Q17*R17</f>
        <v>8 x ____ = 72</v>
      </c>
      <c r="F17" s="38"/>
      <c r="G17" s="44"/>
      <c r="H17" s="46">
        <f ca="1">+N17+O17</f>
        <v>44</v>
      </c>
      <c r="I17" s="47"/>
      <c r="J17" s="47"/>
      <c r="K17" s="46">
        <f ca="1">+R17</f>
        <v>9</v>
      </c>
      <c r="L17" s="30"/>
      <c r="M17" s="30"/>
      <c r="N17" s="31">
        <f ca="1">RANDBETWEEN(11,49)</f>
        <v>12</v>
      </c>
      <c r="O17" s="31">
        <f ca="1">RANDBETWEEN(11,49)</f>
        <v>32</v>
      </c>
      <c r="Q17" s="31">
        <f ca="1">RANDBETWEEN(2,9)</f>
        <v>8</v>
      </c>
      <c r="R17" s="31">
        <f ca="1">RANDBETWEEN(6,9)</f>
        <v>9</v>
      </c>
    </row>
    <row r="18" spans="1:18" ht="22.5" customHeight="1">
      <c r="A18" s="14">
        <v>13</v>
      </c>
      <c r="B18" s="38" t="str">
        <f ca="1">N18&amp;" x ____ = "&amp;N18*O18</f>
        <v>2 x ____ = 14</v>
      </c>
      <c r="C18" s="39"/>
      <c r="D18" s="22">
        <v>38</v>
      </c>
      <c r="E18" s="38" t="str">
        <f ca="1">+Q18&amp;" x 11 = ____"</f>
        <v>5 x 11 = ____</v>
      </c>
      <c r="F18" s="38"/>
      <c r="G18" s="44"/>
      <c r="H18" s="46">
        <f ca="1">+O18</f>
        <v>7</v>
      </c>
      <c r="I18" s="47"/>
      <c r="J18" s="47"/>
      <c r="K18" s="46">
        <f ca="1">+Q18*11</f>
        <v>55</v>
      </c>
      <c r="L18" s="30"/>
      <c r="M18" s="30"/>
      <c r="N18" s="31">
        <f ca="1">RANDBETWEEN(2,9)</f>
        <v>2</v>
      </c>
      <c r="O18" s="31">
        <f ca="1">RANDBETWEEN(6,9)</f>
        <v>7</v>
      </c>
      <c r="Q18" s="31">
        <f ca="1">+$N$7+1</f>
        <v>5</v>
      </c>
      <c r="R18" s="31"/>
    </row>
    <row r="19" spans="1:18" ht="22.5" customHeight="1">
      <c r="A19" s="14">
        <v>14</v>
      </c>
      <c r="B19" s="38" t="str">
        <f ca="1">+N19&amp;" x 11 = ____"</f>
        <v>9 x 11 = ____</v>
      </c>
      <c r="C19" s="39"/>
      <c r="D19" s="22">
        <v>39</v>
      </c>
      <c r="E19" s="38" t="str">
        <f ca="1">"Le double de "&amp;Q19&amp;" est : ____"</f>
        <v>Le double de 90 est : ____</v>
      </c>
      <c r="F19" s="38"/>
      <c r="G19" s="44"/>
      <c r="H19" s="46">
        <f ca="1">+N19*11</f>
        <v>99</v>
      </c>
      <c r="I19" s="47"/>
      <c r="J19" s="47"/>
      <c r="K19" s="46">
        <f ca="1">+Q19*2</f>
        <v>180</v>
      </c>
      <c r="L19" s="30"/>
      <c r="M19" s="30"/>
      <c r="N19" s="31">
        <f ca="1">+$N$7+5</f>
        <v>9</v>
      </c>
      <c r="Q19" s="31">
        <f ca="1">RANDBETWEEN(51,99)</f>
        <v>90</v>
      </c>
      <c r="R19" s="31"/>
    </row>
    <row r="20" spans="1:18" ht="22.5" customHeight="1">
      <c r="A20" s="14">
        <v>15</v>
      </c>
      <c r="B20" s="38" t="str">
        <f ca="1">"Le double de "&amp;N20&amp;" est : ____"</f>
        <v>Le double de 40 est : ____</v>
      </c>
      <c r="C20" s="39"/>
      <c r="D20" s="22">
        <v>40</v>
      </c>
      <c r="E20" s="38" t="str">
        <f ca="1">Q20&amp;" + "&amp;R20&amp;" = ____"</f>
        <v>51 + 70 = ____</v>
      </c>
      <c r="F20" s="38"/>
      <c r="G20" s="44"/>
      <c r="H20" s="46">
        <f ca="1">+N20*2</f>
        <v>80</v>
      </c>
      <c r="I20" s="47"/>
      <c r="J20" s="47"/>
      <c r="K20" s="46">
        <f ca="1">+Q20+R20</f>
        <v>121</v>
      </c>
      <c r="L20" s="30"/>
      <c r="M20" s="30"/>
      <c r="N20" s="31">
        <f ca="1">RANDBETWEEN(11,49)</f>
        <v>40</v>
      </c>
      <c r="O20" s="31">
        <f ca="1">RANDBETWEEN(1,9)*10</f>
        <v>60</v>
      </c>
      <c r="Q20" s="31">
        <f ca="1">RANDBETWEEN(11,99)</f>
        <v>51</v>
      </c>
      <c r="R20" s="31">
        <f ca="1">RANDBETWEEN(11,99)</f>
        <v>70</v>
      </c>
    </row>
    <row r="21" spans="1:18" ht="22.5" customHeight="1">
      <c r="A21" s="14">
        <v>16</v>
      </c>
      <c r="B21" s="38" t="str">
        <f ca="1">N21*100+O21&amp;" + ____ = "&amp;(N21+1)*100</f>
        <v>979 + ____ = 1000</v>
      </c>
      <c r="C21" s="39"/>
      <c r="D21" s="22">
        <v>41</v>
      </c>
      <c r="E21" s="38" t="str">
        <f ca="1">"La moitié de "&amp;Q21+R21&amp;" est : ____"</f>
        <v>La moitié de 28 est : ____</v>
      </c>
      <c r="F21" s="38"/>
      <c r="G21" s="44"/>
      <c r="H21" s="46">
        <f ca="1">100-O21</f>
        <v>21</v>
      </c>
      <c r="I21" s="47"/>
      <c r="J21" s="47"/>
      <c r="K21" s="46">
        <f ca="1">+(Q21+R21)/2</f>
        <v>14</v>
      </c>
      <c r="L21" s="30"/>
      <c r="M21" s="30"/>
      <c r="N21" s="31">
        <f ca="1">RANDBETWEEN(1,9)</f>
        <v>9</v>
      </c>
      <c r="O21" s="31">
        <f ca="1">RANDBETWEEN(1,99)</f>
        <v>79</v>
      </c>
      <c r="Q21" s="31">
        <f ca="1">RANDBETWEEN(1,9)*2*10</f>
        <v>20</v>
      </c>
      <c r="R21" s="31">
        <f ca="1">RANDBETWEEN(0,4)*2</f>
        <v>8</v>
      </c>
    </row>
    <row r="22" spans="1:18" ht="22.5" customHeight="1">
      <c r="A22" s="14">
        <v>17</v>
      </c>
      <c r="B22" s="38" t="str">
        <f ca="1">"La moitié de "&amp;N22+O22&amp;" est : ____"</f>
        <v>La moitié de 64 est : ____</v>
      </c>
      <c r="C22" s="39"/>
      <c r="D22" s="22">
        <v>42</v>
      </c>
      <c r="E22" s="38" t="str">
        <f ca="1">"Le double de "&amp;Q22*10&amp;" est : ____"</f>
        <v>Le double de 90 est : ____</v>
      </c>
      <c r="F22" s="38"/>
      <c r="G22" s="44"/>
      <c r="H22" s="46">
        <f ca="1">+(N22+O22)/2</f>
        <v>32</v>
      </c>
      <c r="I22" s="47"/>
      <c r="J22" s="47"/>
      <c r="K22" s="46">
        <f ca="1">+Q22*20</f>
        <v>180</v>
      </c>
      <c r="L22" s="30"/>
      <c r="M22" s="30"/>
      <c r="N22" s="31">
        <f ca="1">RANDBETWEEN(1,4)*2*10</f>
        <v>60</v>
      </c>
      <c r="O22" s="31">
        <f ca="1">RANDBETWEEN(0,4)*2</f>
        <v>4</v>
      </c>
      <c r="Q22" s="31">
        <f ca="1">RANDBETWEEN(5,12)</f>
        <v>9</v>
      </c>
      <c r="R22" s="31"/>
    </row>
    <row r="23" spans="1:18" ht="22.5" customHeight="1">
      <c r="A23" s="14">
        <v>18</v>
      </c>
      <c r="B23" s="38" t="str">
        <f ca="1">N23&amp;" + "&amp;O23&amp;" = ____"</f>
        <v>14 + 29 = ____</v>
      </c>
      <c r="C23" s="39"/>
      <c r="D23" s="22">
        <v>43</v>
      </c>
      <c r="E23" s="38" t="str">
        <f ca="1">Q23&amp;" x ____ = "&amp;Q23*R23</f>
        <v>9 x ____ = 72</v>
      </c>
      <c r="F23" s="38"/>
      <c r="G23" s="44"/>
      <c r="H23" s="46">
        <f ca="1">+N23+O23</f>
        <v>43</v>
      </c>
      <c r="I23" s="47"/>
      <c r="J23" s="47"/>
      <c r="K23" s="46">
        <f ca="1">+R23</f>
        <v>8</v>
      </c>
      <c r="L23" s="30"/>
      <c r="M23" s="30"/>
      <c r="N23" s="31">
        <f ca="1">RANDBETWEEN(11,49)</f>
        <v>14</v>
      </c>
      <c r="O23" s="31">
        <f ca="1">RANDBETWEEN(11,49)</f>
        <v>29</v>
      </c>
      <c r="Q23" s="31">
        <f ca="1">RANDBETWEEN(2,9)</f>
        <v>9</v>
      </c>
      <c r="R23" s="31">
        <f ca="1">RANDBETWEEN(6,9)</f>
        <v>8</v>
      </c>
    </row>
    <row r="24" spans="1:18" ht="22.5" customHeight="1">
      <c r="A24" s="14">
        <v>19</v>
      </c>
      <c r="B24" s="38" t="str">
        <f ca="1">N24&amp;" x ____ = "&amp;N24*O24</f>
        <v>6 x ____ = 48</v>
      </c>
      <c r="C24" s="39"/>
      <c r="D24" s="22">
        <v>44</v>
      </c>
      <c r="E24" s="38" t="str">
        <f ca="1">+Q24&amp;" x 11 = ____"</f>
        <v>8 x 11 = ____</v>
      </c>
      <c r="F24" s="38"/>
      <c r="G24" s="44"/>
      <c r="H24" s="46">
        <f ca="1">+O24</f>
        <v>8</v>
      </c>
      <c r="I24" s="47"/>
      <c r="J24" s="47"/>
      <c r="K24" s="46">
        <f ca="1">+Q24*11</f>
        <v>88</v>
      </c>
      <c r="L24" s="30"/>
      <c r="M24" s="30"/>
      <c r="N24" s="31">
        <f ca="1">RANDBETWEEN(2,9)</f>
        <v>6</v>
      </c>
      <c r="O24" s="31">
        <f ca="1">RANDBETWEEN(6,9)</f>
        <v>8</v>
      </c>
      <c r="Q24" s="31">
        <f ca="1">+$N$7+4</f>
        <v>8</v>
      </c>
      <c r="R24" s="31"/>
    </row>
    <row r="25" spans="1:18" ht="22.5" customHeight="1">
      <c r="A25" s="14">
        <v>20</v>
      </c>
      <c r="B25" s="38" t="str">
        <f ca="1">+N25&amp;" x 11 = ____"</f>
        <v>3 x 11 = ____</v>
      </c>
      <c r="C25" s="39"/>
      <c r="D25" s="22">
        <v>45</v>
      </c>
      <c r="E25" s="38" t="str">
        <f ca="1">"Le double de "&amp;Q25&amp;" est : ____"</f>
        <v>Le double de 77 est : ____</v>
      </c>
      <c r="F25" s="38"/>
      <c r="G25" s="44"/>
      <c r="H25" s="46">
        <f ca="1">+N25*11</f>
        <v>33</v>
      </c>
      <c r="I25" s="47"/>
      <c r="J25" s="47"/>
      <c r="K25" s="46">
        <f ca="1">+Q25*2</f>
        <v>154</v>
      </c>
      <c r="L25" s="30"/>
      <c r="M25" s="30"/>
      <c r="N25" s="31">
        <f ca="1">+$N$7-1</f>
        <v>3</v>
      </c>
      <c r="O25" s="31">
        <f ca="1">RANDBETWEEN(6,9)</f>
        <v>9</v>
      </c>
      <c r="Q25" s="31">
        <f ca="1">RANDBETWEEN(51,99)</f>
        <v>77</v>
      </c>
      <c r="R25" s="31"/>
    </row>
    <row r="26" spans="1:18" ht="22.5" customHeight="1">
      <c r="A26" s="14">
        <v>21</v>
      </c>
      <c r="B26" s="38" t="str">
        <f ca="1">"Le double de "&amp;N26&amp;" est : ____"</f>
        <v>Le double de 21 est : ____</v>
      </c>
      <c r="C26" s="39"/>
      <c r="D26" s="22">
        <v>46</v>
      </c>
      <c r="E26" s="38" t="str">
        <f ca="1">Q26&amp;" + "&amp;R26&amp;" = ____"</f>
        <v>76 + 13 = ____</v>
      </c>
      <c r="F26" s="40"/>
      <c r="G26" s="45"/>
      <c r="H26" s="46">
        <f ca="1">+N26*2</f>
        <v>42</v>
      </c>
      <c r="I26" s="47"/>
      <c r="J26" s="47"/>
      <c r="K26" s="46">
        <f ca="1">+Q26+R26</f>
        <v>89</v>
      </c>
      <c r="L26" s="30"/>
      <c r="M26" s="30"/>
      <c r="N26" s="31">
        <f ca="1">RANDBETWEEN(11,49)</f>
        <v>21</v>
      </c>
      <c r="O26" s="31">
        <f ca="1">RANDBETWEEN(0,9)</f>
        <v>9</v>
      </c>
      <c r="Q26" s="31">
        <f ca="1">RANDBETWEEN(11,99)</f>
        <v>76</v>
      </c>
      <c r="R26" s="31">
        <f ca="1">RANDBETWEEN(11,99)</f>
        <v>13</v>
      </c>
    </row>
    <row r="27" spans="1:18" ht="22.5" customHeight="1">
      <c r="A27" s="14">
        <v>22</v>
      </c>
      <c r="B27" s="38" t="str">
        <f ca="1">N27*100+O27&amp;" pour aller à "&amp;(N27+1)*100&amp;" : ____"</f>
        <v>268 pour aller à 300 : ____</v>
      </c>
      <c r="C27" s="39"/>
      <c r="D27" s="22">
        <v>47</v>
      </c>
      <c r="E27" s="38" t="str">
        <f ca="1">"La moitié de "&amp;Q27+R27&amp;" est : ____"</f>
        <v>La moitié de 22 est : ____</v>
      </c>
      <c r="F27" s="40"/>
      <c r="G27" s="45"/>
      <c r="H27" s="46">
        <f ca="1">100-O27</f>
        <v>32</v>
      </c>
      <c r="I27" s="47"/>
      <c r="J27" s="47"/>
      <c r="K27" s="46">
        <f ca="1">+(Q27+R27)/2</f>
        <v>11</v>
      </c>
      <c r="L27" s="30"/>
      <c r="M27" s="30"/>
      <c r="N27" s="31">
        <f ca="1">RANDBETWEEN(1,9)</f>
        <v>2</v>
      </c>
      <c r="O27" s="31">
        <f ca="1">RANDBETWEEN(1,99)</f>
        <v>68</v>
      </c>
      <c r="Q27" s="31">
        <f ca="1">RANDBETWEEN(1,9)*2*10</f>
        <v>20</v>
      </c>
      <c r="R27" s="31">
        <f ca="1">RANDBETWEEN(0,4)*2</f>
        <v>2</v>
      </c>
    </row>
    <row r="28" spans="1:18" ht="22.5" customHeight="1">
      <c r="A28" s="14">
        <v>23</v>
      </c>
      <c r="B28" s="38" t="str">
        <f ca="1">"La moitié de "&amp;N28+O28&amp;" est : ____"</f>
        <v>La moitié de 26 est : ____</v>
      </c>
      <c r="C28" s="39"/>
      <c r="D28" s="22">
        <v>48</v>
      </c>
      <c r="E28" s="38" t="str">
        <f ca="1">"Le double de "&amp;Q28*10&amp;" est : ____"</f>
        <v>Le double de 90 est : ____</v>
      </c>
      <c r="F28" s="40"/>
      <c r="G28" s="45"/>
      <c r="H28" s="46">
        <f ca="1">+(N28+O28)/2</f>
        <v>13</v>
      </c>
      <c r="I28" s="47"/>
      <c r="J28" s="47"/>
      <c r="K28" s="46">
        <f ca="1">+Q28*20</f>
        <v>180</v>
      </c>
      <c r="L28" s="30"/>
      <c r="M28" s="30"/>
      <c r="N28" s="31">
        <f ca="1">RANDBETWEEN(1,4)*2*10</f>
        <v>20</v>
      </c>
      <c r="O28" s="31">
        <f ca="1">RANDBETWEEN(0,4)*2</f>
        <v>6</v>
      </c>
      <c r="Q28" s="31">
        <f ca="1">RANDBETWEEN(5,12)</f>
        <v>9</v>
      </c>
      <c r="R28" s="31"/>
    </row>
    <row r="29" spans="1:18" ht="22.5" customHeight="1">
      <c r="A29" s="14">
        <v>24</v>
      </c>
      <c r="B29" s="38" t="str">
        <f ca="1">N29&amp;" + "&amp;O29&amp;" = ____"</f>
        <v>25 + 21 = ____</v>
      </c>
      <c r="C29" s="39"/>
      <c r="D29" s="22">
        <v>49</v>
      </c>
      <c r="E29" s="38" t="str">
        <f ca="1">Q29&amp;" x ____ = "&amp;Q29*R29</f>
        <v>9 x ____ = 81</v>
      </c>
      <c r="F29" s="40"/>
      <c r="G29" s="45"/>
      <c r="H29" s="46">
        <f ca="1">+N29+O29</f>
        <v>46</v>
      </c>
      <c r="I29" s="47"/>
      <c r="J29" s="47"/>
      <c r="K29" s="46">
        <f ca="1">+R29</f>
        <v>9</v>
      </c>
      <c r="L29" s="30"/>
      <c r="M29" s="30"/>
      <c r="N29" s="31">
        <f ca="1">RANDBETWEEN(11,49)</f>
        <v>25</v>
      </c>
      <c r="O29" s="31">
        <f ca="1">RANDBETWEEN(11,49)</f>
        <v>21</v>
      </c>
      <c r="Q29" s="31">
        <f ca="1">RANDBETWEEN(2,9)</f>
        <v>9</v>
      </c>
      <c r="R29" s="31">
        <f ca="1">RANDBETWEEN(6,9)</f>
        <v>9</v>
      </c>
    </row>
    <row r="30" spans="1:18" ht="22.5" customHeight="1">
      <c r="A30" s="14">
        <v>25</v>
      </c>
      <c r="B30" s="38" t="str">
        <f ca="1">N30&amp;" x ____ = "&amp;N30*O30</f>
        <v>6 x ____ = 42</v>
      </c>
      <c r="C30" s="39"/>
      <c r="D30" s="22">
        <v>50</v>
      </c>
      <c r="E30" s="38" t="str">
        <f ca="1">+Q30&amp;" x 11 = ____"</f>
        <v>2 x 11 = ____</v>
      </c>
      <c r="F30" s="40"/>
      <c r="G30" s="45"/>
      <c r="H30" s="46">
        <f ca="1">+O30</f>
        <v>7</v>
      </c>
      <c r="I30" s="47"/>
      <c r="J30" s="47"/>
      <c r="K30" s="46">
        <f ca="1">+Q30*11</f>
        <v>22</v>
      </c>
      <c r="L30" s="30"/>
      <c r="M30" s="30"/>
      <c r="N30" s="31">
        <f ca="1">RANDBETWEEN(2,9)</f>
        <v>6</v>
      </c>
      <c r="O30" s="31">
        <f ca="1">RANDBETWEEN(6,9)</f>
        <v>7</v>
      </c>
      <c r="Q30" s="31">
        <f ca="1">+$N$7-2</f>
        <v>2</v>
      </c>
      <c r="R30" s="31">
        <f ca="1">RANDBETWEEN(0,9)</f>
        <v>7</v>
      </c>
    </row>
    <row r="31" spans="1:18">
      <c r="A31" s="10"/>
      <c r="B31" s="34"/>
      <c r="C31" s="33"/>
      <c r="D31" s="35"/>
      <c r="E31" s="34"/>
      <c r="F31" s="34"/>
      <c r="G31" s="43"/>
      <c r="H31" s="46"/>
      <c r="Q31" s="31"/>
      <c r="R31" s="31"/>
    </row>
    <row r="32" spans="1:18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>
      <c r="A34" s="97"/>
      <c r="B34" s="97"/>
      <c r="C34" s="34"/>
      <c r="D34" s="35"/>
      <c r="E34" s="34"/>
      <c r="F34" s="34"/>
      <c r="G34" s="43"/>
      <c r="H34" s="46"/>
      <c r="Q34" s="31"/>
      <c r="R34" s="31"/>
    </row>
    <row r="35" spans="1:18">
      <c r="A35" s="97"/>
      <c r="B35" s="97"/>
      <c r="C35" s="34"/>
      <c r="D35" s="35"/>
      <c r="E35" s="34"/>
      <c r="F35" s="34"/>
      <c r="G35" s="43"/>
      <c r="H35" s="46"/>
      <c r="Q35" s="31"/>
      <c r="R35" s="31"/>
    </row>
    <row r="36" spans="1:18">
      <c r="A36" s="96"/>
      <c r="B36" s="96"/>
      <c r="C36" s="34"/>
      <c r="D36" s="35"/>
      <c r="E36" s="34"/>
      <c r="F36" s="34"/>
      <c r="G36" s="43"/>
    </row>
    <row r="37" spans="1:18">
      <c r="A37" s="97"/>
      <c r="B37" s="97"/>
      <c r="C37" s="34"/>
      <c r="D37" s="35"/>
      <c r="E37" s="34"/>
      <c r="F37" s="34"/>
      <c r="G37" s="43"/>
    </row>
    <row r="38" spans="1:18">
      <c r="A38" s="97"/>
      <c r="B38" s="97"/>
      <c r="C38" s="34"/>
      <c r="D38" s="35"/>
      <c r="E38" s="34"/>
      <c r="F38" s="34"/>
      <c r="G38" s="43"/>
    </row>
    <row r="39" spans="1:18">
      <c r="D39" s="36"/>
    </row>
    <row r="40" spans="1:18">
      <c r="D40" s="36"/>
    </row>
    <row r="41" spans="1:18">
      <c r="D41" s="36"/>
    </row>
    <row r="42" spans="1:18">
      <c r="D42" s="36"/>
    </row>
    <row r="43" spans="1:18">
      <c r="D43" s="36"/>
    </row>
    <row r="44" spans="1:18">
      <c r="D44" s="36"/>
    </row>
    <row r="45" spans="1:18">
      <c r="D45" s="36"/>
    </row>
    <row r="46" spans="1:18">
      <c r="D46" s="36"/>
    </row>
    <row r="47" spans="1:18">
      <c r="D47" s="36"/>
    </row>
    <row r="48" spans="1:18">
      <c r="D48" s="36"/>
    </row>
    <row r="49" spans="4:4">
      <c r="D49" s="36"/>
    </row>
    <row r="50" spans="4:4">
      <c r="D50" s="36"/>
    </row>
    <row r="51" spans="4:4">
      <c r="D51" s="36"/>
    </row>
    <row r="52" spans="4:4">
      <c r="D52" s="36"/>
    </row>
    <row r="53" spans="4:4">
      <c r="D53" s="36"/>
    </row>
    <row r="54" spans="4:4">
      <c r="D54" s="36"/>
    </row>
    <row r="55" spans="4:4">
      <c r="D55" s="36"/>
    </row>
    <row r="56" spans="4:4">
      <c r="D56" s="36"/>
    </row>
    <row r="57" spans="4:4">
      <c r="D57" s="36"/>
    </row>
    <row r="58" spans="4:4">
      <c r="D58" s="36"/>
    </row>
    <row r="59" spans="4:4">
      <c r="D59" s="36"/>
    </row>
    <row r="60" spans="4:4">
      <c r="D60" s="36"/>
    </row>
    <row r="61" spans="4:4">
      <c r="D61" s="36"/>
    </row>
    <row r="62" spans="4:4">
      <c r="D62" s="36"/>
    </row>
    <row r="63" spans="4:4">
      <c r="D63" s="36"/>
    </row>
    <row r="64" spans="4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  <row r="405" spans="4:4">
      <c r="D405" s="36"/>
    </row>
    <row r="406" spans="4:4">
      <c r="D406" s="36"/>
    </row>
    <row r="407" spans="4:4">
      <c r="D407" s="36"/>
    </row>
    <row r="408" spans="4:4">
      <c r="D408" s="36"/>
    </row>
    <row r="409" spans="4:4">
      <c r="D409" s="36"/>
    </row>
    <row r="410" spans="4:4">
      <c r="D410" s="36"/>
    </row>
    <row r="411" spans="4:4">
      <c r="D411" s="36"/>
    </row>
    <row r="412" spans="4:4">
      <c r="D412" s="36"/>
    </row>
    <row r="413" spans="4:4">
      <c r="D413" s="36"/>
    </row>
    <row r="414" spans="4:4">
      <c r="D414" s="36"/>
    </row>
    <row r="415" spans="4:4">
      <c r="D415" s="36"/>
    </row>
    <row r="416" spans="4:4">
      <c r="D416" s="36"/>
    </row>
    <row r="417" spans="4:4">
      <c r="D417" s="36"/>
    </row>
    <row r="418" spans="4:4">
      <c r="D418" s="36"/>
    </row>
    <row r="419" spans="4:4">
      <c r="D419" s="36"/>
    </row>
    <row r="420" spans="4:4">
      <c r="D420" s="36"/>
    </row>
    <row r="421" spans="4:4">
      <c r="D421" s="36"/>
    </row>
    <row r="422" spans="4:4">
      <c r="D422" s="36"/>
    </row>
    <row r="423" spans="4:4">
      <c r="D423" s="36"/>
    </row>
    <row r="424" spans="4:4">
      <c r="D424" s="36"/>
    </row>
    <row r="425" spans="4:4">
      <c r="D425" s="36"/>
    </row>
    <row r="426" spans="4:4">
      <c r="D426" s="36"/>
    </row>
    <row r="427" spans="4:4">
      <c r="D427" s="36"/>
    </row>
    <row r="428" spans="4:4">
      <c r="D428" s="36"/>
    </row>
    <row r="429" spans="4:4">
      <c r="D429" s="36"/>
    </row>
    <row r="430" spans="4:4">
      <c r="D430" s="36"/>
    </row>
    <row r="431" spans="4:4">
      <c r="D431" s="36"/>
    </row>
    <row r="432" spans="4:4">
      <c r="D432" s="36"/>
    </row>
    <row r="433" spans="4:4">
      <c r="D433" s="36"/>
    </row>
    <row r="434" spans="4:4">
      <c r="D434" s="36"/>
    </row>
    <row r="435" spans="4:4">
      <c r="D435" s="36"/>
    </row>
    <row r="436" spans="4:4">
      <c r="D436" s="36"/>
    </row>
    <row r="437" spans="4:4">
      <c r="D437" s="36"/>
    </row>
    <row r="438" spans="4:4">
      <c r="D438" s="36"/>
    </row>
    <row r="439" spans="4:4">
      <c r="D439" s="36"/>
    </row>
    <row r="440" spans="4:4">
      <c r="D440" s="36"/>
    </row>
    <row r="441" spans="4:4">
      <c r="D441" s="36"/>
    </row>
    <row r="442" spans="4:4">
      <c r="D442" s="36"/>
    </row>
    <row r="443" spans="4:4">
      <c r="D443" s="36"/>
    </row>
    <row r="444" spans="4:4">
      <c r="D444" s="36"/>
    </row>
    <row r="445" spans="4:4">
      <c r="D445" s="36"/>
    </row>
    <row r="446" spans="4:4">
      <c r="D446" s="36"/>
    </row>
    <row r="447" spans="4:4">
      <c r="D447" s="36"/>
    </row>
    <row r="448" spans="4:4">
      <c r="D448" s="36"/>
    </row>
    <row r="449" spans="4:4">
      <c r="D449" s="36"/>
    </row>
    <row r="450" spans="4:4">
      <c r="D450" s="36"/>
    </row>
    <row r="451" spans="4:4">
      <c r="D451" s="36"/>
    </row>
    <row r="452" spans="4:4">
      <c r="D452" s="36"/>
    </row>
    <row r="453" spans="4:4">
      <c r="D453" s="36"/>
    </row>
    <row r="454" spans="4:4">
      <c r="D454" s="36"/>
    </row>
    <row r="455" spans="4:4">
      <c r="D455" s="36"/>
    </row>
    <row r="456" spans="4:4">
      <c r="D456" s="36"/>
    </row>
    <row r="457" spans="4:4">
      <c r="D457" s="36"/>
    </row>
    <row r="458" spans="4:4">
      <c r="D458" s="36"/>
    </row>
    <row r="459" spans="4:4">
      <c r="D459" s="36"/>
    </row>
    <row r="460" spans="4:4">
      <c r="D460" s="36"/>
    </row>
    <row r="461" spans="4:4">
      <c r="D461" s="36"/>
    </row>
    <row r="462" spans="4:4">
      <c r="D462" s="36"/>
    </row>
    <row r="463" spans="4:4">
      <c r="D463" s="36"/>
    </row>
    <row r="464" spans="4:4">
      <c r="D464" s="36"/>
    </row>
    <row r="465" spans="4:4">
      <c r="D465" s="36"/>
    </row>
    <row r="466" spans="4:4">
      <c r="D466" s="36"/>
    </row>
    <row r="467" spans="4:4">
      <c r="D467" s="36"/>
    </row>
    <row r="468" spans="4:4">
      <c r="D468" s="36"/>
    </row>
    <row r="469" spans="4:4">
      <c r="D469" s="36"/>
    </row>
    <row r="470" spans="4:4">
      <c r="D470" s="36"/>
    </row>
    <row r="471" spans="4:4">
      <c r="D471" s="36"/>
    </row>
    <row r="472" spans="4:4">
      <c r="D472" s="36"/>
    </row>
    <row r="473" spans="4:4">
      <c r="D473" s="36"/>
    </row>
    <row r="474" spans="4:4">
      <c r="D474" s="36"/>
    </row>
    <row r="475" spans="4:4">
      <c r="D475" s="36"/>
    </row>
    <row r="476" spans="4:4">
      <c r="D476" s="36"/>
    </row>
    <row r="477" spans="4:4">
      <c r="D477" s="36"/>
    </row>
    <row r="478" spans="4:4">
      <c r="D478" s="36"/>
    </row>
    <row r="479" spans="4:4">
      <c r="D479" s="36"/>
    </row>
    <row r="480" spans="4:4">
      <c r="D480" s="36"/>
    </row>
    <row r="481" spans="4:4">
      <c r="D481" s="36"/>
    </row>
    <row r="482" spans="4:4">
      <c r="D482" s="36"/>
    </row>
    <row r="483" spans="4:4">
      <c r="D483" s="36"/>
    </row>
    <row r="484" spans="4:4">
      <c r="D484" s="36"/>
    </row>
    <row r="485" spans="4:4">
      <c r="D485" s="36"/>
    </row>
    <row r="486" spans="4:4">
      <c r="D486" s="36"/>
    </row>
    <row r="487" spans="4:4">
      <c r="D487" s="36"/>
    </row>
    <row r="488" spans="4:4">
      <c r="D488" s="36"/>
    </row>
    <row r="489" spans="4:4">
      <c r="D489" s="36"/>
    </row>
    <row r="490" spans="4:4">
      <c r="D490" s="36"/>
    </row>
    <row r="491" spans="4:4">
      <c r="D491" s="36"/>
    </row>
    <row r="492" spans="4:4">
      <c r="D492" s="36"/>
    </row>
    <row r="493" spans="4:4">
      <c r="D493" s="36"/>
    </row>
    <row r="494" spans="4:4">
      <c r="D494" s="36"/>
    </row>
    <row r="495" spans="4:4">
      <c r="D495" s="36"/>
    </row>
    <row r="496" spans="4:4">
      <c r="D496" s="36"/>
    </row>
    <row r="497" spans="4:4">
      <c r="D497" s="36"/>
    </row>
    <row r="498" spans="4:4">
      <c r="D498" s="36"/>
    </row>
    <row r="499" spans="4:4">
      <c r="D499" s="36"/>
    </row>
    <row r="500" spans="4:4">
      <c r="D500" s="36"/>
    </row>
    <row r="501" spans="4:4">
      <c r="D501" s="36"/>
    </row>
    <row r="502" spans="4:4">
      <c r="D502" s="36"/>
    </row>
    <row r="503" spans="4:4">
      <c r="D503" s="36"/>
    </row>
    <row r="504" spans="4:4">
      <c r="D504" s="36"/>
    </row>
    <row r="505" spans="4:4">
      <c r="D505" s="36"/>
    </row>
    <row r="506" spans="4:4">
      <c r="D506" s="36"/>
    </row>
    <row r="507" spans="4:4">
      <c r="D507" s="36"/>
    </row>
    <row r="508" spans="4:4">
      <c r="D508" s="36"/>
    </row>
    <row r="509" spans="4:4">
      <c r="D509" s="36"/>
    </row>
    <row r="510" spans="4:4">
      <c r="D510" s="36"/>
    </row>
    <row r="511" spans="4:4">
      <c r="D511" s="36"/>
    </row>
    <row r="512" spans="4:4">
      <c r="D512" s="36"/>
    </row>
    <row r="513" spans="4:4">
      <c r="D513" s="36"/>
    </row>
    <row r="514" spans="4:4">
      <c r="D514" s="36"/>
    </row>
    <row r="515" spans="4:4">
      <c r="D515" s="36"/>
    </row>
    <row r="516" spans="4:4">
      <c r="D516" s="36"/>
    </row>
    <row r="517" spans="4:4">
      <c r="D517" s="36"/>
    </row>
    <row r="518" spans="4:4">
      <c r="D518" s="36"/>
    </row>
    <row r="519" spans="4:4">
      <c r="D519" s="36"/>
    </row>
    <row r="520" spans="4:4">
      <c r="D520" s="36"/>
    </row>
    <row r="521" spans="4:4">
      <c r="D521" s="36"/>
    </row>
    <row r="522" spans="4:4">
      <c r="D522" s="36"/>
    </row>
    <row r="523" spans="4:4">
      <c r="D523" s="36"/>
    </row>
    <row r="524" spans="4:4">
      <c r="D524" s="36"/>
    </row>
    <row r="525" spans="4:4">
      <c r="D525" s="36"/>
    </row>
    <row r="526" spans="4:4">
      <c r="D526" s="36"/>
    </row>
    <row r="527" spans="4:4">
      <c r="D527" s="36"/>
    </row>
    <row r="528" spans="4:4">
      <c r="D528" s="36"/>
    </row>
    <row r="529" spans="4:4">
      <c r="D529" s="36"/>
    </row>
    <row r="530" spans="4:4">
      <c r="D530" s="36"/>
    </row>
    <row r="531" spans="4:4">
      <c r="D531" s="36"/>
    </row>
    <row r="532" spans="4:4">
      <c r="D532" s="36"/>
    </row>
    <row r="533" spans="4:4">
      <c r="D533" s="36"/>
    </row>
    <row r="534" spans="4:4">
      <c r="D534" s="36"/>
    </row>
    <row r="535" spans="4:4">
      <c r="D535" s="36"/>
    </row>
    <row r="536" spans="4:4">
      <c r="D536" s="36"/>
    </row>
    <row r="537" spans="4:4">
      <c r="D537" s="36"/>
    </row>
    <row r="538" spans="4:4">
      <c r="D538" s="36"/>
    </row>
    <row r="539" spans="4:4">
      <c r="D539" s="36"/>
    </row>
    <row r="540" spans="4:4">
      <c r="D540" s="36"/>
    </row>
    <row r="541" spans="4:4">
      <c r="D541" s="36"/>
    </row>
    <row r="542" spans="4:4">
      <c r="D542" s="36"/>
    </row>
    <row r="543" spans="4:4">
      <c r="D543" s="36"/>
    </row>
    <row r="544" spans="4:4">
      <c r="D544" s="36"/>
    </row>
    <row r="545" spans="4:4">
      <c r="D545" s="36"/>
    </row>
    <row r="546" spans="4:4">
      <c r="D546" s="36"/>
    </row>
  </sheetData>
  <mergeCells count="9">
    <mergeCell ref="A36:B36"/>
    <mergeCell ref="A37:B37"/>
    <mergeCell ref="A38:B38"/>
    <mergeCell ref="A2:F2"/>
    <mergeCell ref="H2:K2"/>
    <mergeCell ref="A3:F3"/>
    <mergeCell ref="H4:K4"/>
    <mergeCell ref="A34:B34"/>
    <mergeCell ref="A35:B35"/>
  </mergeCells>
  <phoneticPr fontId="14" type="noConversion"/>
  <pageMargins left="0.43000000000000005" right="0" top="0.45" bottom="0.75000000000000011" header="0.30000000000000004" footer="0.30000000000000004"/>
  <pageSetup paperSize="9" orientation="portrait" horizontalDpi="4294967292" verticalDpi="4294967292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topLeftCell="A10" workbookViewId="0">
      <selection activeCell="C32" sqref="C32"/>
    </sheetView>
  </sheetViews>
  <sheetFormatPr baseColWidth="10" defaultRowHeight="14" x14ac:dyDescent="0"/>
  <cols>
    <col min="1" max="1" width="4.6640625" style="9" customWidth="1"/>
    <col min="2" max="2" width="24.1640625" style="30" customWidth="1"/>
    <col min="3" max="3" width="3.5" style="30" customWidth="1"/>
    <col min="4" max="4" width="5" style="37" customWidth="1"/>
    <col min="5" max="5" width="28.5" style="30" customWidth="1"/>
    <col min="6" max="6" width="4.5" style="30" customWidth="1"/>
    <col min="7" max="7" width="1.33203125" style="30" customWidth="1"/>
    <col min="8" max="8" width="7.1640625" style="30" customWidth="1"/>
    <col min="9" max="9" width="1.1640625" style="30" hidden="1" customWidth="1"/>
    <col min="10" max="10" width="1.5" style="30" hidden="1" customWidth="1"/>
    <col min="11" max="11" width="8.83203125" style="30" customWidth="1"/>
    <col min="12" max="12" width="2.5" style="31" hidden="1" customWidth="1"/>
    <col min="13" max="13" width="1.6640625" style="31" hidden="1" customWidth="1"/>
    <col min="14" max="15" width="6.33203125" style="31" hidden="1" customWidth="1"/>
    <col min="16" max="16" width="5.5" style="30" hidden="1" customWidth="1"/>
    <col min="17" max="18" width="7.5" style="30" hidden="1" customWidth="1"/>
    <col min="19" max="16384" width="10.83203125" style="30"/>
  </cols>
  <sheetData>
    <row r="1" spans="1:18">
      <c r="A1" s="48"/>
      <c r="B1" s="49"/>
      <c r="C1" s="49"/>
      <c r="D1" s="50"/>
      <c r="E1" s="49"/>
      <c r="F1" s="49"/>
      <c r="G1" s="49"/>
      <c r="L1" s="31">
        <f ca="1">ROUND(+N1*1000,0)</f>
        <v>777</v>
      </c>
      <c r="N1" s="30">
        <f ca="1">RAND()</f>
        <v>0.77697007394831175</v>
      </c>
    </row>
    <row r="2" spans="1:18" ht="27.75" customHeight="1">
      <c r="A2" s="103" t="str">
        <f ca="1">"Défi : 50 calculs en 5 minutes (série "&amp;L1&amp;")"</f>
        <v>Défi : 50 calculs en 5 minutes (série 777)</v>
      </c>
      <c r="B2" s="103"/>
      <c r="C2" s="103"/>
      <c r="D2" s="103"/>
      <c r="E2" s="103"/>
      <c r="F2" s="103"/>
      <c r="G2" s="51"/>
      <c r="H2" s="99" t="str">
        <f ca="1">"série "&amp;L1</f>
        <v>série 777</v>
      </c>
      <c r="I2" s="99"/>
      <c r="J2" s="99"/>
      <c r="K2" s="99"/>
    </row>
    <row r="3" spans="1:18">
      <c r="A3" s="104" t="s">
        <v>7</v>
      </c>
      <c r="B3" s="104"/>
      <c r="C3" s="104"/>
      <c r="D3" s="104"/>
      <c r="E3" s="104"/>
      <c r="F3" s="105"/>
      <c r="G3" s="52"/>
      <c r="H3" s="41"/>
      <c r="I3" s="41"/>
    </row>
    <row r="4" spans="1:18">
      <c r="A4" s="53"/>
      <c r="B4" s="54"/>
      <c r="C4" s="54"/>
      <c r="D4" s="55"/>
      <c r="E4" s="54"/>
      <c r="F4" s="54"/>
      <c r="G4" s="52"/>
      <c r="H4" s="102" t="s">
        <v>4</v>
      </c>
      <c r="I4" s="102"/>
      <c r="J4" s="102"/>
      <c r="K4" s="102"/>
      <c r="L4" s="30"/>
      <c r="M4" s="30"/>
      <c r="N4" s="30"/>
      <c r="O4" s="30"/>
    </row>
    <row r="5" spans="1:18" ht="15" customHeight="1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06" t="s">
        <v>0</v>
      </c>
      <c r="O5" s="106"/>
      <c r="Q5" s="32" t="s">
        <v>1</v>
      </c>
      <c r="R5" s="31"/>
    </row>
    <row r="6" spans="1:18" ht="22.5" customHeight="1">
      <c r="A6" s="14">
        <v>1</v>
      </c>
      <c r="B6" s="38" t="str">
        <f ca="1">N6&amp;" x ____ = "&amp;N6*O6</f>
        <v>8 x ____ = 64</v>
      </c>
      <c r="C6" s="39"/>
      <c r="D6" s="22">
        <v>26</v>
      </c>
      <c r="E6" s="38" t="str">
        <f ca="1">+Q6&amp;" x 5 = ____"</f>
        <v>24 x 5 = ____</v>
      </c>
      <c r="F6" s="38"/>
      <c r="G6" s="44"/>
      <c r="H6" s="46">
        <f ca="1">+O6</f>
        <v>8</v>
      </c>
      <c r="I6" s="47"/>
      <c r="J6" s="47"/>
      <c r="K6" s="46">
        <f ca="1">+Q6*5</f>
        <v>120</v>
      </c>
      <c r="L6" s="30"/>
      <c r="M6" s="30"/>
      <c r="N6" s="31">
        <f ca="1">RANDBETWEEN(2,9)</f>
        <v>8</v>
      </c>
      <c r="O6" s="31">
        <f ca="1">RANDBETWEEN(6,9)</f>
        <v>8</v>
      </c>
      <c r="Q6" s="31">
        <f ca="1">RANDBETWEEN(5,20)*2</f>
        <v>24</v>
      </c>
      <c r="R6" s="31"/>
    </row>
    <row r="7" spans="1:18" ht="22.5" customHeight="1">
      <c r="A7" s="14">
        <v>2</v>
      </c>
      <c r="B7" s="38" t="str">
        <f ca="1">+N7&amp;" x 5 = ____"</f>
        <v>10 x 5 = ____</v>
      </c>
      <c r="C7" s="39"/>
      <c r="D7" s="22">
        <v>27</v>
      </c>
      <c r="E7" s="38" t="str">
        <f ca="1">Q7&amp;" + "&amp;R7&amp;" = ____"</f>
        <v>64 + 140 = ____</v>
      </c>
      <c r="F7" s="38"/>
      <c r="G7" s="44"/>
      <c r="H7" s="46">
        <f ca="1">+N7*5</f>
        <v>50</v>
      </c>
      <c r="I7" s="47"/>
      <c r="J7" s="47"/>
      <c r="K7" s="46">
        <f ca="1">+Q7+R7</f>
        <v>204</v>
      </c>
      <c r="L7" s="30"/>
      <c r="M7" s="30"/>
      <c r="N7" s="31">
        <f ca="1">RANDBETWEEN(5,20)*2</f>
        <v>10</v>
      </c>
      <c r="Q7" s="31">
        <f ca="1">RANDBETWEEN(21,99)</f>
        <v>64</v>
      </c>
      <c r="R7" s="31">
        <f ca="1">RANDBETWEEN(9,14)*10</f>
        <v>140</v>
      </c>
    </row>
    <row r="8" spans="1:18" ht="22.5" customHeight="1">
      <c r="A8" s="14">
        <v>3</v>
      </c>
      <c r="B8" s="38" t="str">
        <f ca="1">N8&amp;" + "&amp;O8&amp;" = ____"</f>
        <v>75 + 800 = ____</v>
      </c>
      <c r="C8" s="39"/>
      <c r="D8" s="22">
        <v>28</v>
      </c>
      <c r="E8" s="38" t="str">
        <f ca="1">Q8&amp;" : "&amp;R8&amp;" ?  q =_____, r = ___"</f>
        <v>35 : 4 ?  q =_____, r = ___</v>
      </c>
      <c r="F8" s="38"/>
      <c r="G8" s="44"/>
      <c r="H8" s="46">
        <f ca="1">+N8+O8</f>
        <v>875</v>
      </c>
      <c r="I8" s="47"/>
      <c r="J8" s="47"/>
      <c r="K8" s="46" t="str">
        <f ca="1">"q: "&amp;INT(Q8/R8)&amp;" r: "&amp;(Q8-R8*INT(Q8/R8))</f>
        <v>q: 8 r: 3</v>
      </c>
      <c r="L8" s="30"/>
      <c r="M8" s="30"/>
      <c r="N8" s="31">
        <f ca="1">RANDBETWEEN(51,99)</f>
        <v>75</v>
      </c>
      <c r="O8" s="31">
        <f ca="1">RANDBETWEEN(3,9)*100</f>
        <v>800</v>
      </c>
      <c r="Q8" s="31">
        <f ca="1">+R8*RANDBETWEEN(2,10)+RANDBETWEEN(1,R8-1)</f>
        <v>35</v>
      </c>
      <c r="R8" s="31">
        <f ca="1">RANDBETWEEN(2,6)</f>
        <v>4</v>
      </c>
    </row>
    <row r="9" spans="1:18" ht="22.5" customHeight="1">
      <c r="A9" s="14">
        <v>4</v>
      </c>
      <c r="B9" s="38" t="str">
        <f ca="1">N9&amp;" : "&amp;O9&amp;" ?  q =_____, r = ___"</f>
        <v>22 : 4 ?  q =_____, r = ___</v>
      </c>
      <c r="C9" s="39"/>
      <c r="D9" s="22">
        <v>29</v>
      </c>
      <c r="E9" s="38" t="str">
        <f ca="1">"La moitié de "&amp;Q9+R9&amp;" est : ____"</f>
        <v>La moitié de 58 est : ____</v>
      </c>
      <c r="F9" s="38"/>
      <c r="G9" s="44"/>
      <c r="H9" s="46" t="str">
        <f ca="1">"q: "&amp;INT(N9/O9)&amp;" r: "&amp;(N9-O9*INT(N9/O9))</f>
        <v>q: 5 r: 2</v>
      </c>
      <c r="I9" s="47"/>
      <c r="J9" s="47"/>
      <c r="K9" s="46">
        <f ca="1">+(Q9+R9)/2</f>
        <v>29</v>
      </c>
      <c r="L9" s="30"/>
      <c r="M9" s="30"/>
      <c r="N9" s="31">
        <f ca="1">+O9*RANDBETWEEN(1,5)+RANDBETWEEN(1,O9-1)</f>
        <v>22</v>
      </c>
      <c r="O9" s="31">
        <f ca="1">RANDBETWEEN(2,5)</f>
        <v>4</v>
      </c>
      <c r="Q9" s="31">
        <f ca="1">(RANDBETWEEN(1,4)*2+1)*10</f>
        <v>50</v>
      </c>
      <c r="R9" s="31">
        <f ca="1">RANDBETWEEN(0,4)*2</f>
        <v>8</v>
      </c>
    </row>
    <row r="10" spans="1:18" ht="22.5" customHeight="1">
      <c r="A10" s="14">
        <v>5</v>
      </c>
      <c r="B10" s="38" t="str">
        <f ca="1">"La moitié de "&amp;N10+O10&amp;" est : ____"</f>
        <v>La moitié de 38 est : ____</v>
      </c>
      <c r="C10" s="39"/>
      <c r="D10" s="22">
        <v>30</v>
      </c>
      <c r="E10" s="38" t="str">
        <f ca="1">Q10-R10&amp;" + "&amp;R10&amp;" = ____"</f>
        <v>102 + 11 = ____</v>
      </c>
      <c r="F10" s="38"/>
      <c r="G10" s="44"/>
      <c r="H10" s="46">
        <f ca="1">+(N10+O10)/2</f>
        <v>19</v>
      </c>
      <c r="I10" s="47"/>
      <c r="J10" s="47"/>
      <c r="K10" s="46">
        <f ca="1">+Q10</f>
        <v>113</v>
      </c>
      <c r="L10" s="30"/>
      <c r="M10" s="30"/>
      <c r="N10" s="31">
        <f ca="1">(RANDBETWEEN(1,4)*2+1)*10</f>
        <v>30</v>
      </c>
      <c r="O10" s="31">
        <f ca="1">RANDBETWEEN(0,4)*2</f>
        <v>8</v>
      </c>
      <c r="Q10" s="31">
        <f ca="1">RANDBETWEEN(91,199)</f>
        <v>113</v>
      </c>
      <c r="R10" s="31">
        <f ca="1">RANDBETWEEN(11,MIN(Q10,99))</f>
        <v>11</v>
      </c>
    </row>
    <row r="11" spans="1:18" ht="22.5" customHeight="1">
      <c r="A11" s="14">
        <v>6</v>
      </c>
      <c r="B11" s="38" t="str">
        <f ca="1">N11-O11&amp;" + "&amp;O11&amp;" = ____"</f>
        <v>113 + 54 = ____</v>
      </c>
      <c r="C11" s="39"/>
      <c r="D11" s="22">
        <v>31</v>
      </c>
      <c r="E11" s="38" t="str">
        <f ca="1">Q11&amp;" x ____ = "&amp;Q11*R11</f>
        <v>3 x ____ = 21</v>
      </c>
      <c r="F11" s="38"/>
      <c r="G11" s="44"/>
      <c r="H11" s="46">
        <f ca="1">+N11</f>
        <v>167</v>
      </c>
      <c r="I11" s="46"/>
      <c r="J11" s="46"/>
      <c r="K11" s="46">
        <f ca="1">+R11</f>
        <v>7</v>
      </c>
      <c r="L11" s="30"/>
      <c r="M11" s="30"/>
      <c r="N11" s="31">
        <f ca="1">RANDBETWEEN(80,199)</f>
        <v>167</v>
      </c>
      <c r="O11" s="31">
        <f ca="1">RANDBETWEEN(11,MIN(N11,99))</f>
        <v>54</v>
      </c>
      <c r="Q11" s="31">
        <f ca="1">RANDBETWEEN(2,9)</f>
        <v>3</v>
      </c>
      <c r="R11" s="31">
        <f ca="1">RANDBETWEEN(6,9)</f>
        <v>7</v>
      </c>
    </row>
    <row r="12" spans="1:18" ht="22.5" customHeight="1">
      <c r="A12" s="14">
        <v>7</v>
      </c>
      <c r="B12" s="38" t="str">
        <f ca="1">N12&amp;" x ____ = "&amp;N12*O12</f>
        <v>6 x ____ = 42</v>
      </c>
      <c r="C12" s="39"/>
      <c r="D12" s="22">
        <v>32</v>
      </c>
      <c r="E12" s="38" t="str">
        <f ca="1">+Q12&amp;" x 5 = ____"</f>
        <v>28 x 5 = ____</v>
      </c>
      <c r="F12" s="38"/>
      <c r="G12" s="44"/>
      <c r="H12" s="46">
        <f ca="1">+O12</f>
        <v>7</v>
      </c>
      <c r="I12" s="47"/>
      <c r="J12" s="47"/>
      <c r="K12" s="46">
        <f ca="1">+Q12*5</f>
        <v>140</v>
      </c>
      <c r="L12" s="30"/>
      <c r="M12" s="30"/>
      <c r="N12" s="31">
        <f ca="1">RANDBETWEEN(2,9)</f>
        <v>6</v>
      </c>
      <c r="O12" s="31">
        <f ca="1">RANDBETWEEN(6,9)</f>
        <v>7</v>
      </c>
      <c r="Q12" s="31">
        <f ca="1">RANDBETWEEN(5,20)*2</f>
        <v>28</v>
      </c>
      <c r="R12" s="31"/>
    </row>
    <row r="13" spans="1:18" ht="22.5" customHeight="1">
      <c r="A13" s="14">
        <v>8</v>
      </c>
      <c r="B13" s="38" t="str">
        <f ca="1">+N13&amp;" x 5 = ____"</f>
        <v>15 x 5 = ____</v>
      </c>
      <c r="C13" s="39"/>
      <c r="D13" s="22">
        <v>33</v>
      </c>
      <c r="E13" s="38" t="str">
        <f ca="1">Q13&amp;" + "&amp;R13&amp;" = ____"</f>
        <v>397 + 200 = ____</v>
      </c>
      <c r="F13" s="38"/>
      <c r="G13" s="44"/>
      <c r="H13" s="46">
        <f ca="1">+N13*5</f>
        <v>75</v>
      </c>
      <c r="I13" s="47"/>
      <c r="J13" s="47"/>
      <c r="K13" s="46">
        <f ca="1">+Q13+R13</f>
        <v>597</v>
      </c>
      <c r="L13" s="30"/>
      <c r="M13" s="30"/>
      <c r="N13" s="31">
        <f ca="1">RANDBETWEEN(5,10)*2+1</f>
        <v>15</v>
      </c>
      <c r="Q13" s="31">
        <f ca="1">RANDBETWEEN(121,499)</f>
        <v>397</v>
      </c>
      <c r="R13" s="31">
        <f ca="1">RANDBETWEEN(2,5)*100</f>
        <v>200</v>
      </c>
    </row>
    <row r="14" spans="1:18" ht="22.5" customHeight="1">
      <c r="A14" s="14">
        <v>9</v>
      </c>
      <c r="B14" s="38" t="str">
        <f ca="1">N14&amp;" + "&amp;O14&amp;" = ____"</f>
        <v>72 + 300 = ____</v>
      </c>
      <c r="C14" s="39"/>
      <c r="D14" s="22">
        <v>34</v>
      </c>
      <c r="E14" s="38" t="str">
        <f ca="1">Q14&amp;" : "&amp;R14&amp;" ?  q =_____, r = ___"</f>
        <v>18 : 5 ?  q =_____, r = ___</v>
      </c>
      <c r="F14" s="38"/>
      <c r="G14" s="44"/>
      <c r="H14" s="46">
        <f ca="1">+N14+O14</f>
        <v>372</v>
      </c>
      <c r="I14" s="47"/>
      <c r="J14" s="47"/>
      <c r="K14" s="46" t="str">
        <f ca="1">"q: "&amp;INT(Q14/R14)&amp;" r: "&amp;(Q14-R14*INT(Q14/R14))</f>
        <v>q: 3 r: 3</v>
      </c>
      <c r="L14" s="30"/>
      <c r="M14" s="30"/>
      <c r="N14" s="31">
        <f ca="1">RANDBETWEEN(51,99)</f>
        <v>72</v>
      </c>
      <c r="O14" s="31">
        <f ca="1">RANDBETWEEN(3,9)*100</f>
        <v>300</v>
      </c>
      <c r="Q14" s="31">
        <f ca="1">+R14*RANDBETWEEN(2,6)+RANDBETWEEN(1,R14-1)</f>
        <v>18</v>
      </c>
      <c r="R14" s="31">
        <f ca="1">RANDBETWEEN(2,6)</f>
        <v>5</v>
      </c>
    </row>
    <row r="15" spans="1:18" ht="22.5" customHeight="1">
      <c r="A15" s="14">
        <v>10</v>
      </c>
      <c r="B15" s="38" t="str">
        <f ca="1">N15&amp;" : "&amp;O15&amp;" ?  q =_____, r = ___"</f>
        <v>9 : 2 ?  q =_____, r = ___</v>
      </c>
      <c r="C15" s="39"/>
      <c r="D15" s="22">
        <v>35</v>
      </c>
      <c r="E15" s="38" t="str">
        <f ca="1">"La moitié de "&amp;Q15+R15&amp;" est : ____"</f>
        <v>La moitié de 54 est : ____</v>
      </c>
      <c r="F15" s="38"/>
      <c r="G15" s="44"/>
      <c r="H15" s="46" t="str">
        <f ca="1">"q: "&amp;INT(N15/O15)&amp;" r: "&amp;(N15-O15*INT(N15/O15))</f>
        <v>q: 4 r: 1</v>
      </c>
      <c r="I15" s="47"/>
      <c r="J15" s="47"/>
      <c r="K15" s="46">
        <f ca="1">+(Q15+R15)/2</f>
        <v>27</v>
      </c>
      <c r="L15" s="30"/>
      <c r="M15" s="30"/>
      <c r="N15" s="31">
        <f ca="1">+O15*RANDBETWEEN(2,5)+RANDBETWEEN(1,O15-1)</f>
        <v>9</v>
      </c>
      <c r="O15" s="31">
        <f ca="1">RANDBETWEEN(2,5)</f>
        <v>2</v>
      </c>
      <c r="Q15" s="31">
        <f ca="1">RANDBETWEEN(1,9)*10</f>
        <v>50</v>
      </c>
      <c r="R15" s="31">
        <f ca="1">RANDBETWEEN(0,4)*2</f>
        <v>4</v>
      </c>
    </row>
    <row r="16" spans="1:18" ht="22.5" customHeight="1">
      <c r="A16" s="14">
        <v>11</v>
      </c>
      <c r="B16" s="38" t="str">
        <f ca="1">"La moitié de "&amp;N16+O16&amp;" est : ____"</f>
        <v>La moitié de 10 est : ____</v>
      </c>
      <c r="C16" s="39"/>
      <c r="D16" s="22">
        <v>36</v>
      </c>
      <c r="E16" s="38" t="str">
        <f ca="1">Q16-R16&amp;" + "&amp;R16&amp;" = ____"</f>
        <v>107 + 58 = ____</v>
      </c>
      <c r="F16" s="38"/>
      <c r="G16" s="44"/>
      <c r="H16" s="46">
        <f ca="1">+(N16+O16)/2</f>
        <v>5</v>
      </c>
      <c r="I16" s="47"/>
      <c r="J16" s="47"/>
      <c r="K16" s="46">
        <f ca="1">+Q16</f>
        <v>165</v>
      </c>
      <c r="L16" s="30"/>
      <c r="M16" s="30"/>
      <c r="N16" s="31">
        <f ca="1">RANDBETWEEN(1,9)*10</f>
        <v>10</v>
      </c>
      <c r="O16" s="31">
        <f ca="1">RANDBETWEEN(0,4)*2</f>
        <v>0</v>
      </c>
      <c r="Q16" s="31">
        <f ca="1">RANDBETWEEN(91,199)</f>
        <v>165</v>
      </c>
      <c r="R16" s="31">
        <f ca="1">RANDBETWEEN(11,MIN(Q16,99))</f>
        <v>58</v>
      </c>
    </row>
    <row r="17" spans="1:18" ht="22.5" customHeight="1">
      <c r="A17" s="14">
        <v>12</v>
      </c>
      <c r="B17" s="38" t="str">
        <f ca="1">N17-O17&amp;" + "&amp;O17&amp;" = ____"</f>
        <v>69 + 27 = ____</v>
      </c>
      <c r="C17" s="39"/>
      <c r="D17" s="22">
        <v>37</v>
      </c>
      <c r="E17" s="38" t="str">
        <f ca="1">Q17&amp;" x ____ = "&amp;Q17*R17</f>
        <v>3 x ____ = 27</v>
      </c>
      <c r="F17" s="38"/>
      <c r="G17" s="44"/>
      <c r="H17" s="46">
        <f ca="1">+N17</f>
        <v>96</v>
      </c>
      <c r="I17" s="47"/>
      <c r="J17" s="47"/>
      <c r="K17" s="46">
        <f ca="1">+R17</f>
        <v>9</v>
      </c>
      <c r="L17" s="30"/>
      <c r="M17" s="30"/>
      <c r="N17" s="31">
        <f ca="1">RANDBETWEEN(80,199)</f>
        <v>96</v>
      </c>
      <c r="O17" s="31">
        <f ca="1">RANDBETWEEN(11,MIN(N17,99))</f>
        <v>27</v>
      </c>
      <c r="Q17" s="31">
        <f ca="1">RANDBETWEEN(2,9)</f>
        <v>3</v>
      </c>
      <c r="R17" s="31">
        <f ca="1">RANDBETWEEN(6,9)</f>
        <v>9</v>
      </c>
    </row>
    <row r="18" spans="1:18" ht="22.5" customHeight="1">
      <c r="A18" s="14">
        <v>13</v>
      </c>
      <c r="B18" s="38" t="str">
        <f ca="1">N18&amp;" x ____ = "&amp;N18*O18</f>
        <v>9 x ____ = 63</v>
      </c>
      <c r="C18" s="39"/>
      <c r="D18" s="22">
        <v>38</v>
      </c>
      <c r="E18" s="38" t="str">
        <f ca="1">+Q18&amp;" x 5 = ____"</f>
        <v>10 x 5 = ____</v>
      </c>
      <c r="F18" s="38"/>
      <c r="G18" s="44"/>
      <c r="H18" s="46">
        <f ca="1">+O18</f>
        <v>7</v>
      </c>
      <c r="I18" s="47"/>
      <c r="J18" s="47"/>
      <c r="K18" s="46">
        <f ca="1">+Q18*5</f>
        <v>50</v>
      </c>
      <c r="L18" s="30"/>
      <c r="M18" s="30"/>
      <c r="N18" s="31">
        <f ca="1">RANDBETWEEN(2,9)</f>
        <v>9</v>
      </c>
      <c r="O18" s="31">
        <f ca="1">RANDBETWEEN(6,9)</f>
        <v>7</v>
      </c>
      <c r="Q18" s="31">
        <f ca="1">RANDBETWEEN(5,20)*2</f>
        <v>10</v>
      </c>
      <c r="R18" s="31"/>
    </row>
    <row r="19" spans="1:18" ht="22.5" customHeight="1">
      <c r="A19" s="14">
        <v>14</v>
      </c>
      <c r="B19" s="38" t="str">
        <f ca="1">+N19&amp;" x 5 = ____"</f>
        <v>30 x 5 = ____</v>
      </c>
      <c r="C19" s="39"/>
      <c r="D19" s="22">
        <v>39</v>
      </c>
      <c r="E19" s="38" t="str">
        <f ca="1">Q19&amp;" + "&amp;R19&amp;" = ____"</f>
        <v>225 + 90 = ____</v>
      </c>
      <c r="F19" s="38"/>
      <c r="G19" s="44"/>
      <c r="H19" s="46">
        <f ca="1">+N19*5</f>
        <v>150</v>
      </c>
      <c r="I19" s="47"/>
      <c r="J19" s="47"/>
      <c r="K19" s="46">
        <f ca="1">+Q19+R19</f>
        <v>315</v>
      </c>
      <c r="L19" s="30"/>
      <c r="M19" s="30"/>
      <c r="N19" s="31">
        <f ca="1">RANDBETWEEN(5,20)*2</f>
        <v>30</v>
      </c>
      <c r="Q19" s="31">
        <f ca="1">RANDBETWEEN(121,499)</f>
        <v>225</v>
      </c>
      <c r="R19" s="31">
        <f ca="1">RANDBETWEEN(5,9)*10</f>
        <v>90</v>
      </c>
    </row>
    <row r="20" spans="1:18" ht="22.5" customHeight="1">
      <c r="A20" s="14">
        <v>15</v>
      </c>
      <c r="B20" s="38" t="str">
        <f ca="1">N20&amp;" + "&amp;O20&amp;" = ____"</f>
        <v>96 + 60 = ____</v>
      </c>
      <c r="C20" s="39"/>
      <c r="D20" s="22">
        <v>40</v>
      </c>
      <c r="E20" s="38" t="str">
        <f ca="1">Q20&amp;" : "&amp;R20&amp;" ?  q =_____, r = ___"</f>
        <v>11 : 4 ?  q =_____, r = ___</v>
      </c>
      <c r="F20" s="38"/>
      <c r="G20" s="44"/>
      <c r="H20" s="46">
        <f ca="1">+N20+O20</f>
        <v>156</v>
      </c>
      <c r="I20" s="47"/>
      <c r="J20" s="47"/>
      <c r="K20" s="46" t="str">
        <f ca="1">"q: "&amp;INT(Q20/R20)&amp;" r: "&amp;(Q20-R20*INT(Q20/R20))</f>
        <v>q: 2 r: 3</v>
      </c>
      <c r="L20" s="30"/>
      <c r="M20" s="30"/>
      <c r="N20" s="31">
        <f ca="1">RANDBETWEEN(51,99)</f>
        <v>96</v>
      </c>
      <c r="O20" s="31">
        <f ca="1">RANDBETWEEN(6,9)*10</f>
        <v>60</v>
      </c>
      <c r="Q20" s="31">
        <f ca="1">+R20*RANDBETWEEN(2,6)+RANDBETWEEN(1,R20-1)</f>
        <v>11</v>
      </c>
      <c r="R20" s="31">
        <f ca="1">RANDBETWEEN(2,6)</f>
        <v>4</v>
      </c>
    </row>
    <row r="21" spans="1:18" ht="22.5" customHeight="1">
      <c r="A21" s="14">
        <v>16</v>
      </c>
      <c r="B21" s="38" t="str">
        <f ca="1">N21&amp;" : "&amp;O21&amp;" ?  q =_____, r = ___"</f>
        <v>5 : 2 ?  q =_____, r = ___</v>
      </c>
      <c r="C21" s="39"/>
      <c r="D21" s="22">
        <v>41</v>
      </c>
      <c r="E21" s="38" t="str">
        <f ca="1">"La moitié de "&amp;Q21+R21&amp;" est : ____"</f>
        <v>La moitié de 90 est : ____</v>
      </c>
      <c r="F21" s="38"/>
      <c r="G21" s="44"/>
      <c r="H21" s="46" t="str">
        <f ca="1">"q: "&amp;INT(N21/O21)&amp;" r: "&amp;(N21-O21*INT(N21/O21))</f>
        <v>q: 2 r: 1</v>
      </c>
      <c r="I21" s="47"/>
      <c r="J21" s="47"/>
      <c r="K21" s="46">
        <f ca="1">+(Q21+R21)/2</f>
        <v>45</v>
      </c>
      <c r="L21" s="30"/>
      <c r="M21" s="30"/>
      <c r="N21" s="31">
        <f ca="1">+O21*RANDBETWEEN(2,5)+RANDBETWEEN(1,O21-1)</f>
        <v>5</v>
      </c>
      <c r="O21" s="31">
        <f ca="1">RANDBETWEEN(2,5)</f>
        <v>2</v>
      </c>
      <c r="Q21" s="31">
        <f ca="1">(RANDBETWEEN(1,4)*2+1)*10</f>
        <v>90</v>
      </c>
      <c r="R21" s="31">
        <f ca="1">RANDBETWEEN(0,4)*2</f>
        <v>0</v>
      </c>
    </row>
    <row r="22" spans="1:18" ht="22.5" customHeight="1">
      <c r="A22" s="14">
        <v>17</v>
      </c>
      <c r="B22" s="38" t="str">
        <f ca="1">"La moitié de "&amp;N22+O22&amp;" est : ____"</f>
        <v>La moitié de 50 est : ____</v>
      </c>
      <c r="C22" s="39"/>
      <c r="D22" s="22">
        <v>42</v>
      </c>
      <c r="E22" s="38" t="str">
        <f ca="1">Q22-R22&amp;" + "&amp;R22&amp;" = ____"</f>
        <v>70 + 22 = ____</v>
      </c>
      <c r="F22" s="38"/>
      <c r="G22" s="44"/>
      <c r="H22" s="46">
        <f ca="1">+(N22+O22)/2</f>
        <v>25</v>
      </c>
      <c r="I22" s="47"/>
      <c r="J22" s="47"/>
      <c r="K22" s="46">
        <f ca="1">+Q22</f>
        <v>92</v>
      </c>
      <c r="L22" s="30"/>
      <c r="M22" s="30"/>
      <c r="N22" s="31">
        <f ca="1">(RANDBETWEEN(1,4)*2+1)*10</f>
        <v>50</v>
      </c>
      <c r="O22" s="31">
        <f ca="1">RANDBETWEEN(0,4)*2</f>
        <v>0</v>
      </c>
      <c r="Q22" s="31">
        <f ca="1">RANDBETWEEN(91,199)</f>
        <v>92</v>
      </c>
      <c r="R22" s="31">
        <f ca="1">RANDBETWEEN(11,MIN(Q22,99))</f>
        <v>22</v>
      </c>
    </row>
    <row r="23" spans="1:18" ht="22.5" customHeight="1">
      <c r="A23" s="14">
        <v>18</v>
      </c>
      <c r="B23" s="38" t="str">
        <f ca="1">N23-O23&amp;" + "&amp;O23&amp;" = ____"</f>
        <v>50 + 32 = ____</v>
      </c>
      <c r="C23" s="39"/>
      <c r="D23" s="22">
        <v>43</v>
      </c>
      <c r="E23" s="38" t="str">
        <f ca="1">Q23&amp;" x ____ = "&amp;Q23*R23</f>
        <v>9 x ____ = 72</v>
      </c>
      <c r="F23" s="38"/>
      <c r="G23" s="44"/>
      <c r="H23" s="46">
        <f ca="1">+N23</f>
        <v>82</v>
      </c>
      <c r="I23" s="47"/>
      <c r="J23" s="47"/>
      <c r="K23" s="46">
        <f ca="1">+R23</f>
        <v>8</v>
      </c>
      <c r="L23" s="30"/>
      <c r="M23" s="30"/>
      <c r="N23" s="31">
        <f ca="1">RANDBETWEEN(80,199)</f>
        <v>82</v>
      </c>
      <c r="O23" s="31">
        <f ca="1">RANDBETWEEN(11,MIN(N23,99))</f>
        <v>32</v>
      </c>
      <c r="Q23" s="31">
        <f ca="1">RANDBETWEEN(2,9)</f>
        <v>9</v>
      </c>
      <c r="R23" s="31">
        <f ca="1">RANDBETWEEN(6,9)</f>
        <v>8</v>
      </c>
    </row>
    <row r="24" spans="1:18" ht="22.5" customHeight="1">
      <c r="A24" s="14">
        <v>19</v>
      </c>
      <c r="B24" s="38" t="str">
        <f ca="1">N24&amp;" x ____ = "&amp;N24*O24</f>
        <v>9 x ____ = 63</v>
      </c>
      <c r="C24" s="39"/>
      <c r="D24" s="22">
        <v>44</v>
      </c>
      <c r="E24" s="38" t="str">
        <f ca="1">+Q24&amp;" x 5 = ____"</f>
        <v>16 x 5 = ____</v>
      </c>
      <c r="F24" s="38"/>
      <c r="G24" s="44"/>
      <c r="H24" s="46">
        <f ca="1">+O24</f>
        <v>7</v>
      </c>
      <c r="I24" s="47"/>
      <c r="J24" s="47"/>
      <c r="K24" s="46">
        <f ca="1">+Q24*5</f>
        <v>80</v>
      </c>
      <c r="L24" s="30"/>
      <c r="M24" s="30"/>
      <c r="N24" s="31">
        <f ca="1">RANDBETWEEN(2,9)</f>
        <v>9</v>
      </c>
      <c r="O24" s="31">
        <f ca="1">RANDBETWEEN(6,9)</f>
        <v>7</v>
      </c>
      <c r="Q24" s="31">
        <f ca="1">RANDBETWEEN(5,20)*2</f>
        <v>16</v>
      </c>
      <c r="R24" s="31"/>
    </row>
    <row r="25" spans="1:18" ht="22.5" customHeight="1">
      <c r="A25" s="14">
        <v>20</v>
      </c>
      <c r="B25" s="38" t="str">
        <f ca="1">+N25&amp;" x 5 = ____"</f>
        <v>42 x 5 = ____</v>
      </c>
      <c r="C25" s="39"/>
      <c r="D25" s="22">
        <v>45</v>
      </c>
      <c r="E25" s="38" t="str">
        <f ca="1">Q25&amp;" + "&amp;R25&amp;" = ____"</f>
        <v>346 + 2000 = ____</v>
      </c>
      <c r="F25" s="38"/>
      <c r="G25" s="44"/>
      <c r="H25" s="46">
        <f ca="1">+N25*5</f>
        <v>210</v>
      </c>
      <c r="I25" s="47"/>
      <c r="J25" s="47"/>
      <c r="K25" s="46">
        <f ca="1">+Q25+R25</f>
        <v>2346</v>
      </c>
      <c r="L25" s="30"/>
      <c r="M25" s="30"/>
      <c r="N25" s="31">
        <f ca="1">RANDBETWEEN(11,30)*2</f>
        <v>42</v>
      </c>
      <c r="O25" s="31">
        <f ca="1">RANDBETWEEN(6,9)</f>
        <v>6</v>
      </c>
      <c r="Q25" s="31">
        <f ca="1">RANDBETWEEN(121,499)</f>
        <v>346</v>
      </c>
      <c r="R25" s="31">
        <f ca="1">RANDBETWEEN(2,4)*1000</f>
        <v>2000</v>
      </c>
    </row>
    <row r="26" spans="1:18" ht="22.5" customHeight="1">
      <c r="A26" s="14">
        <v>21</v>
      </c>
      <c r="B26" s="38" t="str">
        <f ca="1">N26&amp;" + "&amp;O26&amp;" = ____"</f>
        <v>71 + 130 = ____</v>
      </c>
      <c r="C26" s="39"/>
      <c r="D26" s="22">
        <v>46</v>
      </c>
      <c r="E26" s="38" t="str">
        <f ca="1">Q26&amp;" : "&amp;R26&amp;" ?  q =_____, r = ___"</f>
        <v>5 : 2 ?  q =_____, r = ___</v>
      </c>
      <c r="F26" s="40"/>
      <c r="G26" s="45"/>
      <c r="H26" s="46">
        <f ca="1">+N26+O26</f>
        <v>201</v>
      </c>
      <c r="I26" s="47"/>
      <c r="J26" s="47"/>
      <c r="K26" s="46" t="str">
        <f ca="1">"q: "&amp;INT(Q26/R26)&amp;" r: "&amp;(Q26-R26*INT(Q26/R26))</f>
        <v>q: 2 r: 1</v>
      </c>
      <c r="L26" s="30"/>
      <c r="M26" s="30"/>
      <c r="N26" s="31">
        <f ca="1">RANDBETWEEN(21,99)</f>
        <v>71</v>
      </c>
      <c r="O26" s="31">
        <f ca="1">RANDBETWEEN(9,14)*10</f>
        <v>130</v>
      </c>
      <c r="Q26" s="31">
        <f ca="1">+R26*RANDBETWEEN(2,6)+RANDBETWEEN(1,R26-1)</f>
        <v>5</v>
      </c>
      <c r="R26" s="31">
        <f ca="1">RANDBETWEEN(2,6)</f>
        <v>2</v>
      </c>
    </row>
    <row r="27" spans="1:18" ht="22.5" customHeight="1">
      <c r="A27" s="14">
        <v>22</v>
      </c>
      <c r="B27" s="38" t="str">
        <f ca="1">N27&amp;" : "&amp;O27&amp;" ?  q =_____, r = ___"</f>
        <v>28 : 3 ?  q =_____, r = ___</v>
      </c>
      <c r="C27" s="39"/>
      <c r="D27" s="22">
        <v>47</v>
      </c>
      <c r="E27" s="38" t="str">
        <f ca="1">"La moitié de "&amp;Q27+R27&amp;" est : ____"</f>
        <v>La moitié de 48 est : ____</v>
      </c>
      <c r="F27" s="40"/>
      <c r="G27" s="45"/>
      <c r="H27" s="46" t="str">
        <f ca="1">"q: "&amp;INT(N27/O27)&amp;" r: "&amp;(N27-O27*INT(N27/O27))</f>
        <v>q: 9 r: 1</v>
      </c>
      <c r="I27" s="47"/>
      <c r="J27" s="47"/>
      <c r="K27" s="46">
        <f ca="1">+(Q27+R27)/2</f>
        <v>24</v>
      </c>
      <c r="L27" s="30"/>
      <c r="M27" s="30"/>
      <c r="N27" s="31">
        <f ca="1">+O27*RANDBETWEEN(2,10)+RANDBETWEEN(1,O27-1)</f>
        <v>28</v>
      </c>
      <c r="O27" s="31">
        <f ca="1">RANDBETWEEN(2,6)</f>
        <v>3</v>
      </c>
      <c r="Q27" s="31">
        <f ca="1">RANDBETWEEN(1,9)*10</f>
        <v>40</v>
      </c>
      <c r="R27" s="31">
        <f ca="1">RANDBETWEEN(0,4)*2</f>
        <v>8</v>
      </c>
    </row>
    <row r="28" spans="1:18" ht="22.5" customHeight="1">
      <c r="A28" s="14">
        <v>23</v>
      </c>
      <c r="B28" s="38" t="str">
        <f ca="1">"La moitié de "&amp;N28+O28&amp;" est : ____"</f>
        <v>La moitié de 72 est : ____</v>
      </c>
      <c r="C28" s="39"/>
      <c r="D28" s="22">
        <v>48</v>
      </c>
      <c r="E28" s="38" t="str">
        <f ca="1">Q28-R28&amp;" + "&amp;R28&amp;" = ____"</f>
        <v>102 + 57 = ____</v>
      </c>
      <c r="F28" s="40"/>
      <c r="G28" s="45"/>
      <c r="H28" s="46">
        <f ca="1">+(N28+O28)/2</f>
        <v>36</v>
      </c>
      <c r="I28" s="47"/>
      <c r="J28" s="47"/>
      <c r="K28" s="46">
        <f ca="1">+Q28</f>
        <v>159</v>
      </c>
      <c r="L28" s="30"/>
      <c r="M28" s="30"/>
      <c r="N28" s="31">
        <f ca="1">RANDBETWEEN(1,9)*10</f>
        <v>70</v>
      </c>
      <c r="O28" s="31">
        <f ca="1">RANDBETWEEN(0,4)*2</f>
        <v>2</v>
      </c>
      <c r="Q28" s="31">
        <f ca="1">RANDBETWEEN(91,199)</f>
        <v>159</v>
      </c>
      <c r="R28" s="31">
        <f ca="1">RANDBETWEEN(11,MIN(Q28,99))</f>
        <v>57</v>
      </c>
    </row>
    <row r="29" spans="1:18" ht="22.5" customHeight="1">
      <c r="A29" s="14">
        <v>24</v>
      </c>
      <c r="B29" s="38" t="str">
        <f ca="1">N29-O29&amp;" + "&amp;O29&amp;" = ____"</f>
        <v>144 + 55 = ____</v>
      </c>
      <c r="C29" s="39"/>
      <c r="D29" s="22">
        <v>49</v>
      </c>
      <c r="E29" s="38" t="str">
        <f ca="1">Q29&amp;" x ____ = "&amp;Q29*R29</f>
        <v>7 x ____ = 63</v>
      </c>
      <c r="F29" s="40"/>
      <c r="G29" s="45"/>
      <c r="H29" s="46">
        <f ca="1">+N29</f>
        <v>199</v>
      </c>
      <c r="I29" s="47"/>
      <c r="J29" s="47"/>
      <c r="K29" s="46">
        <f ca="1">+R29</f>
        <v>9</v>
      </c>
      <c r="L29" s="30"/>
      <c r="M29" s="30"/>
      <c r="N29" s="31">
        <f ca="1">RANDBETWEEN(80,199)</f>
        <v>199</v>
      </c>
      <c r="O29" s="31">
        <f ca="1">RANDBETWEEN(11,MIN(N29,99))</f>
        <v>55</v>
      </c>
      <c r="Q29" s="31">
        <f ca="1">RANDBETWEEN(2,9)</f>
        <v>7</v>
      </c>
      <c r="R29" s="31">
        <f ca="1">RANDBETWEEN(6,9)</f>
        <v>9</v>
      </c>
    </row>
    <row r="30" spans="1:18" ht="22.5" customHeight="1">
      <c r="A30" s="14">
        <v>25</v>
      </c>
      <c r="B30" s="38" t="str">
        <f ca="1">N30&amp;" x ____ = "&amp;N30*O30</f>
        <v>5 x ____ = 40</v>
      </c>
      <c r="C30" s="39"/>
      <c r="D30" s="22">
        <v>50</v>
      </c>
      <c r="E30" s="38" t="str">
        <f ca="1">+Q30&amp;" x 5 = ____"</f>
        <v>30 x 5 = ____</v>
      </c>
      <c r="F30" s="40"/>
      <c r="G30" s="45"/>
      <c r="H30" s="46">
        <f ca="1">+O30</f>
        <v>8</v>
      </c>
      <c r="I30" s="47"/>
      <c r="J30" s="47"/>
      <c r="K30" s="46">
        <f ca="1">+Q30*5</f>
        <v>150</v>
      </c>
      <c r="L30" s="30"/>
      <c r="M30" s="30"/>
      <c r="N30" s="31">
        <f ca="1">RANDBETWEEN(2,9)</f>
        <v>5</v>
      </c>
      <c r="O30" s="31">
        <f ca="1">RANDBETWEEN(6,9)</f>
        <v>8</v>
      </c>
      <c r="Q30" s="31">
        <f ca="1">RANDBETWEEN(5,20)*2</f>
        <v>30</v>
      </c>
      <c r="R30" s="31">
        <f ca="1">RANDBETWEEN(0,9)</f>
        <v>8</v>
      </c>
    </row>
    <row r="31" spans="1:18">
      <c r="A31" s="10"/>
      <c r="B31" s="38"/>
      <c r="C31" s="33"/>
      <c r="D31" s="35"/>
      <c r="E31" s="34"/>
      <c r="F31" s="34"/>
      <c r="G31" s="43"/>
      <c r="H31" s="46"/>
      <c r="Q31" s="31"/>
      <c r="R31" s="31"/>
    </row>
    <row r="32" spans="1:18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>
      <c r="A34" s="97"/>
      <c r="B34" s="97"/>
      <c r="C34" s="34"/>
      <c r="D34" s="35"/>
      <c r="E34" s="34"/>
      <c r="F34" s="34"/>
      <c r="G34" s="43"/>
      <c r="H34" s="46"/>
      <c r="Q34" s="31"/>
      <c r="R34" s="31"/>
    </row>
    <row r="35" spans="1:18">
      <c r="A35" s="97"/>
      <c r="B35" s="97"/>
      <c r="C35" s="34"/>
      <c r="D35" s="35"/>
      <c r="E35" s="34"/>
      <c r="F35" s="34"/>
      <c r="G35" s="43"/>
      <c r="H35" s="46"/>
      <c r="Q35" s="31"/>
      <c r="R35" s="31"/>
    </row>
    <row r="36" spans="1:18">
      <c r="A36" s="96"/>
      <c r="B36" s="96"/>
      <c r="C36" s="34"/>
      <c r="D36" s="35"/>
      <c r="E36" s="34"/>
      <c r="F36" s="34"/>
      <c r="G36" s="43"/>
    </row>
    <row r="37" spans="1:18">
      <c r="A37" s="97"/>
      <c r="B37" s="97"/>
      <c r="C37" s="34"/>
      <c r="D37" s="35"/>
      <c r="E37" s="34"/>
      <c r="F37" s="34"/>
      <c r="G37" s="43"/>
    </row>
    <row r="38" spans="1:18">
      <c r="A38" s="97"/>
      <c r="B38" s="97"/>
      <c r="C38" s="34"/>
      <c r="D38" s="35"/>
      <c r="E38" s="34"/>
      <c r="F38" s="34"/>
      <c r="G38" s="43"/>
    </row>
    <row r="39" spans="1:18">
      <c r="D39" s="36"/>
    </row>
    <row r="40" spans="1:18">
      <c r="D40" s="36"/>
    </row>
    <row r="41" spans="1:18">
      <c r="D41" s="36"/>
    </row>
    <row r="42" spans="1:18">
      <c r="D42" s="36"/>
    </row>
    <row r="43" spans="1:18">
      <c r="D43" s="36"/>
    </row>
    <row r="44" spans="1:18">
      <c r="D44" s="36"/>
    </row>
    <row r="45" spans="1:18">
      <c r="D45" s="36"/>
    </row>
    <row r="46" spans="1:18">
      <c r="D46" s="36"/>
    </row>
    <row r="47" spans="1:18">
      <c r="D47" s="36"/>
    </row>
    <row r="48" spans="1:18">
      <c r="D48" s="36"/>
    </row>
    <row r="49" spans="4:4">
      <c r="D49" s="36"/>
    </row>
    <row r="50" spans="4:4">
      <c r="D50" s="36"/>
    </row>
    <row r="51" spans="4:4">
      <c r="D51" s="36"/>
    </row>
    <row r="52" spans="4:4">
      <c r="D52" s="36"/>
    </row>
    <row r="53" spans="4:4">
      <c r="D53" s="36"/>
    </row>
    <row r="54" spans="4:4">
      <c r="D54" s="36"/>
    </row>
    <row r="55" spans="4:4">
      <c r="D55" s="36"/>
    </row>
    <row r="56" spans="4:4">
      <c r="D56" s="36"/>
    </row>
    <row r="57" spans="4:4">
      <c r="D57" s="36"/>
    </row>
    <row r="58" spans="4:4">
      <c r="D58" s="36"/>
    </row>
    <row r="59" spans="4:4">
      <c r="D59" s="36"/>
    </row>
    <row r="60" spans="4:4">
      <c r="D60" s="36"/>
    </row>
    <row r="61" spans="4:4">
      <c r="D61" s="36"/>
    </row>
    <row r="62" spans="4:4">
      <c r="D62" s="36"/>
    </row>
    <row r="63" spans="4:4">
      <c r="D63" s="36"/>
    </row>
    <row r="64" spans="4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  <row r="405" spans="4:4">
      <c r="D405" s="36"/>
    </row>
    <row r="406" spans="4:4">
      <c r="D406" s="36"/>
    </row>
    <row r="407" spans="4:4">
      <c r="D407" s="36"/>
    </row>
    <row r="408" spans="4:4">
      <c r="D408" s="36"/>
    </row>
    <row r="409" spans="4:4">
      <c r="D409" s="36"/>
    </row>
    <row r="410" spans="4:4">
      <c r="D410" s="36"/>
    </row>
    <row r="411" spans="4:4">
      <c r="D411" s="36"/>
    </row>
    <row r="412" spans="4:4">
      <c r="D412" s="36"/>
    </row>
    <row r="413" spans="4:4">
      <c r="D413" s="36"/>
    </row>
    <row r="414" spans="4:4">
      <c r="D414" s="36"/>
    </row>
    <row r="415" spans="4:4">
      <c r="D415" s="36"/>
    </row>
    <row r="416" spans="4:4">
      <c r="D416" s="36"/>
    </row>
    <row r="417" spans="4:4">
      <c r="D417" s="36"/>
    </row>
    <row r="418" spans="4:4">
      <c r="D418" s="36"/>
    </row>
    <row r="419" spans="4:4">
      <c r="D419" s="36"/>
    </row>
    <row r="420" spans="4:4">
      <c r="D420" s="36"/>
    </row>
    <row r="421" spans="4:4">
      <c r="D421" s="36"/>
    </row>
    <row r="422" spans="4:4">
      <c r="D422" s="36"/>
    </row>
    <row r="423" spans="4:4">
      <c r="D423" s="36"/>
    </row>
    <row r="424" spans="4:4">
      <c r="D424" s="36"/>
    </row>
    <row r="425" spans="4:4">
      <c r="D425" s="36"/>
    </row>
    <row r="426" spans="4:4">
      <c r="D426" s="36"/>
    </row>
    <row r="427" spans="4:4">
      <c r="D427" s="36"/>
    </row>
    <row r="428" spans="4:4">
      <c r="D428" s="36"/>
    </row>
    <row r="429" spans="4:4">
      <c r="D429" s="36"/>
    </row>
    <row r="430" spans="4:4">
      <c r="D430" s="36"/>
    </row>
    <row r="431" spans="4:4">
      <c r="D431" s="36"/>
    </row>
    <row r="432" spans="4:4">
      <c r="D432" s="36"/>
    </row>
    <row r="433" spans="4:4">
      <c r="D433" s="36"/>
    </row>
    <row r="434" spans="4:4">
      <c r="D434" s="36"/>
    </row>
    <row r="435" spans="4:4">
      <c r="D435" s="36"/>
    </row>
    <row r="436" spans="4:4">
      <c r="D436" s="36"/>
    </row>
    <row r="437" spans="4:4">
      <c r="D437" s="36"/>
    </row>
    <row r="438" spans="4:4">
      <c r="D438" s="36"/>
    </row>
    <row r="439" spans="4:4">
      <c r="D439" s="36"/>
    </row>
    <row r="440" spans="4:4">
      <c r="D440" s="36"/>
    </row>
    <row r="441" spans="4:4">
      <c r="D441" s="36"/>
    </row>
    <row r="442" spans="4:4">
      <c r="D442" s="36"/>
    </row>
    <row r="443" spans="4:4">
      <c r="D443" s="36"/>
    </row>
    <row r="444" spans="4:4">
      <c r="D444" s="36"/>
    </row>
    <row r="445" spans="4:4">
      <c r="D445" s="36"/>
    </row>
    <row r="446" spans="4:4">
      <c r="D446" s="36"/>
    </row>
    <row r="447" spans="4:4">
      <c r="D447" s="36"/>
    </row>
    <row r="448" spans="4:4">
      <c r="D448" s="36"/>
    </row>
    <row r="449" spans="4:4">
      <c r="D449" s="36"/>
    </row>
    <row r="450" spans="4:4">
      <c r="D450" s="36"/>
    </row>
    <row r="451" spans="4:4">
      <c r="D451" s="36"/>
    </row>
    <row r="452" spans="4:4">
      <c r="D452" s="36"/>
    </row>
    <row r="453" spans="4:4">
      <c r="D453" s="36"/>
    </row>
    <row r="454" spans="4:4">
      <c r="D454" s="36"/>
    </row>
    <row r="455" spans="4:4">
      <c r="D455" s="36"/>
    </row>
    <row r="456" spans="4:4">
      <c r="D456" s="36"/>
    </row>
    <row r="457" spans="4:4">
      <c r="D457" s="36"/>
    </row>
    <row r="458" spans="4:4">
      <c r="D458" s="36"/>
    </row>
    <row r="459" spans="4:4">
      <c r="D459" s="36"/>
    </row>
    <row r="460" spans="4:4">
      <c r="D460" s="36"/>
    </row>
    <row r="461" spans="4:4">
      <c r="D461" s="36"/>
    </row>
    <row r="462" spans="4:4">
      <c r="D462" s="36"/>
    </row>
    <row r="463" spans="4:4">
      <c r="D463" s="36"/>
    </row>
    <row r="464" spans="4:4">
      <c r="D464" s="36"/>
    </row>
    <row r="465" spans="4:4">
      <c r="D465" s="36"/>
    </row>
    <row r="466" spans="4:4">
      <c r="D466" s="36"/>
    </row>
    <row r="467" spans="4:4">
      <c r="D467" s="36"/>
    </row>
    <row r="468" spans="4:4">
      <c r="D468" s="36"/>
    </row>
    <row r="469" spans="4:4">
      <c r="D469" s="36"/>
    </row>
    <row r="470" spans="4:4">
      <c r="D470" s="36"/>
    </row>
    <row r="471" spans="4:4">
      <c r="D471" s="36"/>
    </row>
    <row r="472" spans="4:4">
      <c r="D472" s="36"/>
    </row>
    <row r="473" spans="4:4">
      <c r="D473" s="36"/>
    </row>
    <row r="474" spans="4:4">
      <c r="D474" s="36"/>
    </row>
    <row r="475" spans="4:4">
      <c r="D475" s="36"/>
    </row>
    <row r="476" spans="4:4">
      <c r="D476" s="36"/>
    </row>
    <row r="477" spans="4:4">
      <c r="D477" s="36"/>
    </row>
    <row r="478" spans="4:4">
      <c r="D478" s="36"/>
    </row>
    <row r="479" spans="4:4">
      <c r="D479" s="36"/>
    </row>
    <row r="480" spans="4:4">
      <c r="D480" s="36"/>
    </row>
    <row r="481" spans="4:4">
      <c r="D481" s="36"/>
    </row>
    <row r="482" spans="4:4">
      <c r="D482" s="36"/>
    </row>
    <row r="483" spans="4:4">
      <c r="D483" s="36"/>
    </row>
    <row r="484" spans="4:4">
      <c r="D484" s="36"/>
    </row>
    <row r="485" spans="4:4">
      <c r="D485" s="36"/>
    </row>
    <row r="486" spans="4:4">
      <c r="D486" s="36"/>
    </row>
    <row r="487" spans="4:4">
      <c r="D487" s="36"/>
    </row>
    <row r="488" spans="4:4">
      <c r="D488" s="36"/>
    </row>
    <row r="489" spans="4:4">
      <c r="D489" s="36"/>
    </row>
    <row r="490" spans="4:4">
      <c r="D490" s="36"/>
    </row>
    <row r="491" spans="4:4">
      <c r="D491" s="36"/>
    </row>
    <row r="492" spans="4:4">
      <c r="D492" s="36"/>
    </row>
    <row r="493" spans="4:4">
      <c r="D493" s="36"/>
    </row>
    <row r="494" spans="4:4">
      <c r="D494" s="36"/>
    </row>
    <row r="495" spans="4:4">
      <c r="D495" s="36"/>
    </row>
    <row r="496" spans="4:4">
      <c r="D496" s="36"/>
    </row>
    <row r="497" spans="4:4">
      <c r="D497" s="36"/>
    </row>
    <row r="498" spans="4:4">
      <c r="D498" s="36"/>
    </row>
    <row r="499" spans="4:4">
      <c r="D499" s="36"/>
    </row>
    <row r="500" spans="4:4">
      <c r="D500" s="36"/>
    </row>
    <row r="501" spans="4:4">
      <c r="D501" s="36"/>
    </row>
    <row r="502" spans="4:4">
      <c r="D502" s="36"/>
    </row>
    <row r="503" spans="4:4">
      <c r="D503" s="36"/>
    </row>
    <row r="504" spans="4:4">
      <c r="D504" s="36"/>
    </row>
    <row r="505" spans="4:4">
      <c r="D505" s="36"/>
    </row>
    <row r="506" spans="4:4">
      <c r="D506" s="36"/>
    </row>
    <row r="507" spans="4:4">
      <c r="D507" s="36"/>
    </row>
    <row r="508" spans="4:4">
      <c r="D508" s="36"/>
    </row>
    <row r="509" spans="4:4">
      <c r="D509" s="36"/>
    </row>
    <row r="510" spans="4:4">
      <c r="D510" s="36"/>
    </row>
    <row r="511" spans="4:4">
      <c r="D511" s="36"/>
    </row>
    <row r="512" spans="4:4">
      <c r="D512" s="36"/>
    </row>
    <row r="513" spans="4:4">
      <c r="D513" s="36"/>
    </row>
    <row r="514" spans="4:4">
      <c r="D514" s="36"/>
    </row>
    <row r="515" spans="4:4">
      <c r="D515" s="36"/>
    </row>
    <row r="516" spans="4:4">
      <c r="D516" s="36"/>
    </row>
    <row r="517" spans="4:4">
      <c r="D517" s="36"/>
    </row>
    <row r="518" spans="4:4">
      <c r="D518" s="36"/>
    </row>
    <row r="519" spans="4:4">
      <c r="D519" s="36"/>
    </row>
    <row r="520" spans="4:4">
      <c r="D520" s="36"/>
    </row>
    <row r="521" spans="4:4">
      <c r="D521" s="36"/>
    </row>
    <row r="522" spans="4:4">
      <c r="D522" s="36"/>
    </row>
    <row r="523" spans="4:4">
      <c r="D523" s="36"/>
    </row>
    <row r="524" spans="4:4">
      <c r="D524" s="36"/>
    </row>
    <row r="525" spans="4:4">
      <c r="D525" s="36"/>
    </row>
    <row r="526" spans="4:4">
      <c r="D526" s="36"/>
    </row>
    <row r="527" spans="4:4">
      <c r="D527" s="36"/>
    </row>
    <row r="528" spans="4:4">
      <c r="D528" s="36"/>
    </row>
    <row r="529" spans="4:4">
      <c r="D529" s="36"/>
    </row>
    <row r="530" spans="4:4">
      <c r="D530" s="36"/>
    </row>
    <row r="531" spans="4:4">
      <c r="D531" s="36"/>
    </row>
    <row r="532" spans="4:4">
      <c r="D532" s="36"/>
    </row>
    <row r="533" spans="4:4">
      <c r="D533" s="36"/>
    </row>
    <row r="534" spans="4:4">
      <c r="D534" s="36"/>
    </row>
    <row r="535" spans="4:4">
      <c r="D535" s="36"/>
    </row>
    <row r="536" spans="4:4">
      <c r="D536" s="36"/>
    </row>
    <row r="537" spans="4:4">
      <c r="D537" s="36"/>
    </row>
    <row r="538" spans="4:4">
      <c r="D538" s="36"/>
    </row>
    <row r="539" spans="4:4">
      <c r="D539" s="36"/>
    </row>
    <row r="540" spans="4:4">
      <c r="D540" s="36"/>
    </row>
    <row r="541" spans="4:4">
      <c r="D541" s="36"/>
    </row>
    <row r="542" spans="4:4">
      <c r="D542" s="36"/>
    </row>
    <row r="543" spans="4:4">
      <c r="D543" s="36"/>
    </row>
    <row r="544" spans="4:4">
      <c r="D544" s="36"/>
    </row>
    <row r="545" spans="4:4">
      <c r="D545" s="36"/>
    </row>
    <row r="546" spans="4:4">
      <c r="D546" s="36"/>
    </row>
  </sheetData>
  <mergeCells count="10">
    <mergeCell ref="A36:B36"/>
    <mergeCell ref="A37:B37"/>
    <mergeCell ref="A38:B38"/>
    <mergeCell ref="N5:O5"/>
    <mergeCell ref="A2:F2"/>
    <mergeCell ref="H2:K2"/>
    <mergeCell ref="A3:F3"/>
    <mergeCell ref="H4:K4"/>
    <mergeCell ref="A34:B34"/>
    <mergeCell ref="A35:B35"/>
  </mergeCells>
  <phoneticPr fontId="14" type="noConversion"/>
  <pageMargins left="0.43" right="0.34" top="0.45" bottom="0.75" header="0.3" footer="0.3"/>
  <pageSetup paperSize="9" orientation="portrait" horizontalDpi="4294967292" verticalDpi="4294967292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topLeftCell="A2" workbookViewId="0">
      <selection activeCell="B11" sqref="B11"/>
    </sheetView>
  </sheetViews>
  <sheetFormatPr baseColWidth="10" defaultRowHeight="14" x14ac:dyDescent="0"/>
  <cols>
    <col min="1" max="1" width="4.6640625" style="9" customWidth="1"/>
    <col min="2" max="2" width="27.33203125" style="30" customWidth="1"/>
    <col min="3" max="3" width="3.5" style="30" customWidth="1"/>
    <col min="4" max="4" width="5" style="37" customWidth="1"/>
    <col min="5" max="5" width="28.5" style="30" customWidth="1"/>
    <col min="6" max="6" width="6.6640625" style="30" customWidth="1"/>
    <col min="7" max="7" width="1.33203125" style="30" customWidth="1"/>
    <col min="8" max="8" width="8.5" style="30" customWidth="1"/>
    <col min="9" max="9" width="1.1640625" style="30" hidden="1" customWidth="1"/>
    <col min="10" max="10" width="1.5" style="30" hidden="1" customWidth="1"/>
    <col min="11" max="11" width="8.83203125" style="30" customWidth="1"/>
    <col min="12" max="12" width="2.5" style="31" hidden="1" customWidth="1"/>
    <col min="13" max="13" width="1.6640625" style="31" hidden="1" customWidth="1"/>
    <col min="14" max="14" width="6.33203125" style="31" hidden="1" customWidth="1"/>
    <col min="15" max="15" width="7.33203125" style="31" hidden="1" customWidth="1"/>
    <col min="16" max="16" width="5.5" style="30" hidden="1" customWidth="1"/>
    <col min="17" max="18" width="7.5" style="30" hidden="1" customWidth="1"/>
    <col min="19" max="16384" width="10.83203125" style="30"/>
  </cols>
  <sheetData>
    <row r="1" spans="1:18">
      <c r="A1" s="48"/>
      <c r="B1" s="49"/>
      <c r="C1" s="49"/>
      <c r="D1" s="50"/>
      <c r="E1" s="49"/>
      <c r="F1" s="49"/>
      <c r="G1" s="49"/>
      <c r="L1" s="31">
        <f ca="1">ROUND(+N1*1000,0)</f>
        <v>63</v>
      </c>
      <c r="N1" s="30">
        <f ca="1">RAND()</f>
        <v>6.3384223894912273E-2</v>
      </c>
    </row>
    <row r="2" spans="1:18" ht="27.75" customHeight="1">
      <c r="A2" s="103" t="str">
        <f ca="1">"Défi : 50 calculs en 5 minutes (série "&amp;L1&amp;")"</f>
        <v>Défi : 50 calculs en 5 minutes (série 63)</v>
      </c>
      <c r="B2" s="103"/>
      <c r="C2" s="103"/>
      <c r="D2" s="103"/>
      <c r="E2" s="103"/>
      <c r="F2" s="103"/>
      <c r="G2" s="51"/>
      <c r="H2" s="99" t="str">
        <f ca="1">"série "&amp;L1</f>
        <v>série 63</v>
      </c>
      <c r="I2" s="99"/>
      <c r="J2" s="99"/>
      <c r="K2" s="99"/>
    </row>
    <row r="3" spans="1:18">
      <c r="A3" s="104" t="s">
        <v>6</v>
      </c>
      <c r="B3" s="104"/>
      <c r="C3" s="104"/>
      <c r="D3" s="104"/>
      <c r="E3" s="104"/>
      <c r="F3" s="105"/>
      <c r="G3" s="52"/>
      <c r="H3" s="41"/>
      <c r="I3" s="41"/>
    </row>
    <row r="4" spans="1:18">
      <c r="A4" s="53"/>
      <c r="B4" s="54"/>
      <c r="C4" s="54"/>
      <c r="D4" s="55"/>
      <c r="E4" s="54"/>
      <c r="F4" s="54"/>
      <c r="G4" s="52"/>
      <c r="H4" s="102" t="s">
        <v>4</v>
      </c>
      <c r="I4" s="102"/>
      <c r="J4" s="102"/>
      <c r="K4" s="102"/>
      <c r="L4" s="30"/>
      <c r="M4" s="30"/>
      <c r="N4" s="30"/>
      <c r="O4" s="30"/>
    </row>
    <row r="5" spans="1:18" ht="15" customHeight="1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06" t="s">
        <v>0</v>
      </c>
      <c r="O5" s="106"/>
      <c r="Q5" s="56" t="s">
        <v>1</v>
      </c>
      <c r="R5" s="31"/>
    </row>
    <row r="6" spans="1:18" ht="22.5" customHeight="1">
      <c r="A6" s="14">
        <v>1</v>
      </c>
      <c r="B6" s="38" t="str">
        <f ca="1">+N6&amp;" x 20 = ____"</f>
        <v>7 x 20 = ____</v>
      </c>
      <c r="C6" s="39"/>
      <c r="D6" s="22">
        <v>26</v>
      </c>
      <c r="E6" s="38" t="str">
        <f ca="1">+Q6&amp;" x 25 = ____"</f>
        <v>9 x 25 = ____</v>
      </c>
      <c r="F6" s="38"/>
      <c r="G6" s="44"/>
      <c r="H6" s="59">
        <f ca="1">+N6*20</f>
        <v>140</v>
      </c>
      <c r="I6" s="60"/>
      <c r="J6" s="60"/>
      <c r="K6" s="59">
        <f ca="1">+Q6*25</f>
        <v>225</v>
      </c>
      <c r="L6" s="61"/>
      <c r="M6" s="61"/>
      <c r="N6" s="58">
        <f ca="1">RANDBETWEEN(2,9)</f>
        <v>7</v>
      </c>
      <c r="O6" s="58"/>
      <c r="P6" s="61"/>
      <c r="Q6" s="58">
        <f ca="1">+$N$7+2</f>
        <v>9</v>
      </c>
      <c r="R6" s="58"/>
    </row>
    <row r="7" spans="1:18" ht="22.5" customHeight="1">
      <c r="A7" s="14">
        <v>2</v>
      </c>
      <c r="B7" s="38" t="str">
        <f ca="1">+N7&amp;" x 25 = ____"</f>
        <v>7 x 25 = ____</v>
      </c>
      <c r="C7" s="39"/>
      <c r="D7" s="22">
        <v>27</v>
      </c>
      <c r="E7" s="38" t="str">
        <f ca="1">Q7&amp;" - "&amp;R7&amp;" = ____"</f>
        <v>188 - 100 = ____</v>
      </c>
      <c r="F7" s="38"/>
      <c r="G7" s="44"/>
      <c r="H7" s="59">
        <f ca="1">+N7*25</f>
        <v>175</v>
      </c>
      <c r="I7" s="60"/>
      <c r="J7" s="60"/>
      <c r="K7" s="59">
        <f ca="1">+Q7-R7</f>
        <v>88</v>
      </c>
      <c r="L7" s="61"/>
      <c r="M7" s="61"/>
      <c r="N7" s="58">
        <f ca="1">RANDBETWEEN(5,7)</f>
        <v>7</v>
      </c>
      <c r="O7" s="58"/>
      <c r="P7" s="61"/>
      <c r="Q7" s="58">
        <f ca="1">RANDBETWEEN(100,1999)</f>
        <v>188</v>
      </c>
      <c r="R7" s="58">
        <f ca="1">RANDBETWEEN(1,MIN(INT(Q7/100),9))*100</f>
        <v>100</v>
      </c>
    </row>
    <row r="8" spans="1:18" ht="22.5" customHeight="1">
      <c r="A8" s="14">
        <v>3</v>
      </c>
      <c r="B8" s="38" t="str">
        <f ca="1">N8&amp;" - "&amp;O8&amp;" = ____"</f>
        <v>931 - 700 = ____</v>
      </c>
      <c r="C8" s="39"/>
      <c r="D8" s="22">
        <v>28</v>
      </c>
      <c r="E8" s="38" t="str">
        <f ca="1">Q8&amp;" : "&amp;R8&amp;" ?  q =_____, r =___"</f>
        <v>36 : 7 ?  q =_____, r =___</v>
      </c>
      <c r="F8" s="38"/>
      <c r="G8" s="44"/>
      <c r="H8" s="59">
        <f ca="1">+N8-O8</f>
        <v>231</v>
      </c>
      <c r="I8" s="60"/>
      <c r="J8" s="60"/>
      <c r="K8" s="59" t="str">
        <f ca="1">"q: "&amp;INT(Q8/R8)&amp;" r: "&amp;(Q8-R8*INT(Q8/R8))</f>
        <v>q: 5 r: 1</v>
      </c>
      <c r="L8" s="61"/>
      <c r="M8" s="61"/>
      <c r="N8" s="58">
        <f ca="1">RANDBETWEEN(100,1999)</f>
        <v>931</v>
      </c>
      <c r="O8" s="58">
        <f ca="1">RANDBETWEEN(1,MIN(INT(N8/100),9))*100</f>
        <v>700</v>
      </c>
      <c r="P8" s="61"/>
      <c r="Q8" s="58">
        <f ca="1">+R8*RANDBETWEEN(2,9)+RANDBETWEEN(1,R8-1)</f>
        <v>36</v>
      </c>
      <c r="R8" s="58">
        <f ca="1">RANDBETWEEN(2,9)</f>
        <v>7</v>
      </c>
    </row>
    <row r="9" spans="1:18" ht="22.5" customHeight="1">
      <c r="A9" s="14">
        <v>4</v>
      </c>
      <c r="B9" s="38" t="str">
        <f ca="1">N9&amp;" : "&amp;O9&amp;" ?  q =_____, r =___"</f>
        <v>78 : 8 ?  q =_____, r =___</v>
      </c>
      <c r="C9" s="39"/>
      <c r="D9" s="22">
        <v>29</v>
      </c>
      <c r="E9" s="38" t="str">
        <f ca="1">"La moitié de "&amp;Q9+R9&amp;" est : ____"</f>
        <v>La moitié de 350 est : ____</v>
      </c>
      <c r="F9" s="38"/>
      <c r="G9" s="44"/>
      <c r="H9" s="59" t="str">
        <f ca="1">"q: "&amp;INT(N9/O9)&amp;" r: "&amp;(N9-O9*INT(N9/O9))</f>
        <v>q: 9 r: 6</v>
      </c>
      <c r="I9" s="60"/>
      <c r="J9" s="60"/>
      <c r="K9" s="59">
        <f ca="1">+(Q9+R9)/2</f>
        <v>175</v>
      </c>
      <c r="L9" s="61"/>
      <c r="M9" s="61"/>
      <c r="N9" s="58">
        <f ca="1">+O9*RANDBETWEEN(2,9)+RANDBETWEEN(1,O9-1)</f>
        <v>78</v>
      </c>
      <c r="O9" s="58">
        <f ca="1">RANDBETWEEN(2,9)</f>
        <v>8</v>
      </c>
      <c r="P9" s="61"/>
      <c r="Q9" s="58">
        <f ca="1">RANDBETWEEN(7,99)*10</f>
        <v>350</v>
      </c>
      <c r="R9" s="58"/>
    </row>
    <row r="10" spans="1:18" ht="22.5" customHeight="1">
      <c r="A10" s="14">
        <v>5</v>
      </c>
      <c r="B10" s="38" t="str">
        <f ca="1">"La moitié de "&amp;N10+O10&amp;" est : ____"</f>
        <v>La moitié de 760 est : ____</v>
      </c>
      <c r="C10" s="39"/>
      <c r="D10" s="22">
        <v>30</v>
      </c>
      <c r="E10" s="38" t="str">
        <f ca="1">Q10&amp;" - "&amp;R10&amp;" = ____"</f>
        <v>132 - 83 = ____</v>
      </c>
      <c r="F10" s="38"/>
      <c r="G10" s="44"/>
      <c r="H10" s="59">
        <f ca="1">+(N10+O10)/2</f>
        <v>380</v>
      </c>
      <c r="I10" s="60"/>
      <c r="J10" s="60"/>
      <c r="K10" s="59">
        <f ca="1">+Q10-R10</f>
        <v>49</v>
      </c>
      <c r="L10" s="61"/>
      <c r="M10" s="61"/>
      <c r="N10" s="58">
        <f ca="1">RANDBETWEEN(7,99)*10</f>
        <v>760</v>
      </c>
      <c r="O10" s="58"/>
      <c r="P10" s="61"/>
      <c r="Q10" s="58">
        <f ca="1">RANDBETWEEN(91,199)</f>
        <v>132</v>
      </c>
      <c r="R10" s="58">
        <f ca="1">RANDBETWEEN(11,MIN(Q10,99))</f>
        <v>83</v>
      </c>
    </row>
    <row r="11" spans="1:18" ht="22.5" customHeight="1">
      <c r="A11" s="14">
        <v>6</v>
      </c>
      <c r="B11" s="38" t="str">
        <f ca="1">N11&amp;" - "&amp;O11&amp;" = ____"</f>
        <v>119 - 55 = ____</v>
      </c>
      <c r="C11" s="39"/>
      <c r="D11" s="22">
        <v>31</v>
      </c>
      <c r="E11" s="38" t="str">
        <f ca="1">+Q11&amp;" x 20 = ____"</f>
        <v>30 x 20 = ____</v>
      </c>
      <c r="F11" s="38"/>
      <c r="G11" s="44"/>
      <c r="H11" s="59">
        <f ca="1">+N11-O11</f>
        <v>64</v>
      </c>
      <c r="I11" s="59"/>
      <c r="J11" s="59"/>
      <c r="K11" s="59">
        <f ca="1">+Q11*20</f>
        <v>600</v>
      </c>
      <c r="L11" s="61"/>
      <c r="M11" s="61"/>
      <c r="N11" s="58">
        <f ca="1">RANDBETWEEN(80,199)</f>
        <v>119</v>
      </c>
      <c r="O11" s="58">
        <f ca="1">RANDBETWEEN(11,MIN(N11,99))</f>
        <v>55</v>
      </c>
      <c r="P11" s="61"/>
      <c r="Q11" s="58">
        <f ca="1">+$N$12+11</f>
        <v>30</v>
      </c>
      <c r="R11" s="58"/>
    </row>
    <row r="12" spans="1:18" ht="22.5" customHeight="1">
      <c r="A12" s="14">
        <v>7</v>
      </c>
      <c r="B12" s="38" t="str">
        <f ca="1">+N12&amp;" x 20 = ____"</f>
        <v>19 x 20 = ____</v>
      </c>
      <c r="C12" s="39"/>
      <c r="D12" s="22">
        <v>32</v>
      </c>
      <c r="E12" s="38" t="str">
        <f ca="1">+Q12&amp;" x 25 = ____"</f>
        <v>6 x 25 = ____</v>
      </c>
      <c r="F12" s="38"/>
      <c r="G12" s="44"/>
      <c r="H12" s="59">
        <f ca="1">+N12*20</f>
        <v>380</v>
      </c>
      <c r="I12" s="60"/>
      <c r="J12" s="60"/>
      <c r="K12" s="59">
        <f ca="1">+Q12*25</f>
        <v>150</v>
      </c>
      <c r="L12" s="61"/>
      <c r="M12" s="61"/>
      <c r="N12" s="58">
        <f ca="1">RANDBETWEEN(9,20)</f>
        <v>19</v>
      </c>
      <c r="O12" s="58"/>
      <c r="P12" s="61"/>
      <c r="Q12" s="58">
        <f ca="1">+$N$7-1</f>
        <v>6</v>
      </c>
      <c r="R12" s="58"/>
    </row>
    <row r="13" spans="1:18" ht="22.5" customHeight="1">
      <c r="A13" s="14">
        <v>8</v>
      </c>
      <c r="B13" s="38" t="str">
        <f ca="1">+N13&amp;" x 25 = ____"</f>
        <v>4 x 25 = ____</v>
      </c>
      <c r="C13" s="39"/>
      <c r="D13" s="22">
        <v>33</v>
      </c>
      <c r="E13" s="38" t="str">
        <f ca="1">Q13&amp;" - "&amp;R13&amp;" = ____"</f>
        <v>801 - 10 = ____</v>
      </c>
      <c r="F13" s="38"/>
      <c r="G13" s="44"/>
      <c r="H13" s="59">
        <f ca="1">+N13*25</f>
        <v>100</v>
      </c>
      <c r="I13" s="60"/>
      <c r="J13" s="60"/>
      <c r="K13" s="59">
        <f ca="1">+Q13-R13</f>
        <v>791</v>
      </c>
      <c r="L13" s="61"/>
      <c r="M13" s="61"/>
      <c r="N13" s="58">
        <f ca="1">+$N$7-3</f>
        <v>4</v>
      </c>
      <c r="O13" s="58"/>
      <c r="P13" s="61"/>
      <c r="Q13" s="58">
        <f ca="1">RANDBETWEEN(100,999)</f>
        <v>801</v>
      </c>
      <c r="R13" s="58">
        <f ca="1">RANDBETWEEN(1,9)*10</f>
        <v>10</v>
      </c>
    </row>
    <row r="14" spans="1:18" ht="22.5" customHeight="1">
      <c r="A14" s="14">
        <v>9</v>
      </c>
      <c r="B14" s="38" t="str">
        <f ca="1">N14&amp;" - "&amp;O14&amp;" = ____"</f>
        <v>452 - 90 = ____</v>
      </c>
      <c r="C14" s="39"/>
      <c r="D14" s="22">
        <v>34</v>
      </c>
      <c r="E14" s="38" t="str">
        <f ca="1">Q14&amp;" : "&amp;R14&amp;" ?  q =_____, r =___"</f>
        <v>39 : 7 ?  q =_____, r =___</v>
      </c>
      <c r="F14" s="38"/>
      <c r="G14" s="44"/>
      <c r="H14" s="59">
        <f ca="1">+N14-O14</f>
        <v>362</v>
      </c>
      <c r="I14" s="60"/>
      <c r="J14" s="60"/>
      <c r="K14" s="59" t="str">
        <f ca="1">"q: "&amp;INT(Q14/R14)&amp;" r: "&amp;(Q14-R14*INT(Q14/R14))</f>
        <v>q: 5 r: 4</v>
      </c>
      <c r="L14" s="61"/>
      <c r="M14" s="61"/>
      <c r="N14" s="58">
        <f ca="1">RANDBETWEEN(100,999)</f>
        <v>452</v>
      </c>
      <c r="O14" s="58">
        <f ca="1">RANDBETWEEN(1,9)*10</f>
        <v>90</v>
      </c>
      <c r="P14" s="61"/>
      <c r="Q14" s="58">
        <f ca="1">+R14*RANDBETWEEN(2,9)+RANDBETWEEN(1,R14-1)</f>
        <v>39</v>
      </c>
      <c r="R14" s="58">
        <f ca="1">RANDBETWEEN(2,9)</f>
        <v>7</v>
      </c>
    </row>
    <row r="15" spans="1:18" ht="22.5" customHeight="1">
      <c r="A15" s="14">
        <v>10</v>
      </c>
      <c r="B15" s="38" t="str">
        <f ca="1">N15&amp;" : "&amp;O15&amp;" ?  q =_____, r =___"</f>
        <v>8 : 3 ?  q =_____, r =___</v>
      </c>
      <c r="C15" s="39"/>
      <c r="D15" s="22">
        <v>35</v>
      </c>
      <c r="E15" s="38" t="str">
        <f ca="1">"La moitié de "&amp;Q15+R15&amp;" est : ____"</f>
        <v>La moitié de 730 est : ____</v>
      </c>
      <c r="F15" s="38"/>
      <c r="G15" s="44"/>
      <c r="H15" s="59" t="str">
        <f ca="1">"q: "&amp;INT(N15/O15)&amp;" r: "&amp;(N15-O15*INT(N15/O15))</f>
        <v>q: 2 r: 2</v>
      </c>
      <c r="I15" s="60"/>
      <c r="J15" s="60"/>
      <c r="K15" s="59">
        <f ca="1">+(Q15+R15)/2</f>
        <v>365</v>
      </c>
      <c r="L15" s="61"/>
      <c r="M15" s="61"/>
      <c r="N15" s="58">
        <f ca="1">+O15*RANDBETWEEN(2,9)+RANDBETWEEN(1,O15-1)</f>
        <v>8</v>
      </c>
      <c r="O15" s="58">
        <f ca="1">RANDBETWEEN(2,9)</f>
        <v>3</v>
      </c>
      <c r="P15" s="61"/>
      <c r="Q15" s="58">
        <f ca="1">RANDBETWEEN(7,99)*10</f>
        <v>730</v>
      </c>
      <c r="R15" s="58"/>
    </row>
    <row r="16" spans="1:18" ht="22.5" customHeight="1">
      <c r="A16" s="14">
        <v>11</v>
      </c>
      <c r="B16" s="38" t="str">
        <f ca="1">"La moitié de "&amp;N16+O16&amp;" est : ____"</f>
        <v>La moitié de 180 est : ____</v>
      </c>
      <c r="C16" s="39"/>
      <c r="D16" s="22">
        <v>36</v>
      </c>
      <c r="E16" s="38" t="str">
        <f ca="1">Q16&amp;" - "&amp;R16&amp;" = ____"</f>
        <v>199 - 29 = ____</v>
      </c>
      <c r="F16" s="38"/>
      <c r="G16" s="44"/>
      <c r="H16" s="59">
        <f ca="1">+(N16+O16)/2</f>
        <v>90</v>
      </c>
      <c r="I16" s="60"/>
      <c r="J16" s="60"/>
      <c r="K16" s="59">
        <f ca="1">+Q16-R16</f>
        <v>170</v>
      </c>
      <c r="L16" s="61"/>
      <c r="M16" s="61"/>
      <c r="N16" s="58">
        <f ca="1">RANDBETWEEN(7,99)*10</f>
        <v>180</v>
      </c>
      <c r="O16" s="58"/>
      <c r="P16" s="61"/>
      <c r="Q16" s="58">
        <f ca="1">RANDBETWEEN(91,199)</f>
        <v>199</v>
      </c>
      <c r="R16" s="58">
        <f ca="1">RANDBETWEEN(11,MIN(Q16,99))</f>
        <v>29</v>
      </c>
    </row>
    <row r="17" spans="1:18" ht="22.5" customHeight="1">
      <c r="A17" s="14">
        <v>12</v>
      </c>
      <c r="B17" s="38" t="str">
        <f ca="1">N17&amp;" - "&amp;O17&amp;" = ____"</f>
        <v>143 - 70 = ____</v>
      </c>
      <c r="C17" s="39"/>
      <c r="D17" s="22">
        <v>37</v>
      </c>
      <c r="E17" s="38" t="str">
        <f ca="1">+Q17&amp;" x 20 = ____"</f>
        <v>28 x 20 = ____</v>
      </c>
      <c r="F17" s="38"/>
      <c r="G17" s="44"/>
      <c r="H17" s="59">
        <f ca="1">+N17-O17</f>
        <v>73</v>
      </c>
      <c r="I17" s="60"/>
      <c r="J17" s="60"/>
      <c r="K17" s="59">
        <f ca="1">+Q17*20</f>
        <v>560</v>
      </c>
      <c r="L17" s="61"/>
      <c r="M17" s="61"/>
      <c r="N17" s="58">
        <f ca="1">RANDBETWEEN(80,199)</f>
        <v>143</v>
      </c>
      <c r="O17" s="58">
        <f ca="1">RANDBETWEEN(11,MIN(N17,99))</f>
        <v>70</v>
      </c>
      <c r="P17" s="61"/>
      <c r="Q17" s="58">
        <f ca="1">+$N$12+9</f>
        <v>28</v>
      </c>
      <c r="R17" s="58"/>
    </row>
    <row r="18" spans="1:18" ht="22.5" customHeight="1">
      <c r="A18" s="14">
        <v>13</v>
      </c>
      <c r="B18" s="38" t="str">
        <f ca="1">+N18&amp;" x 20 = ____"</f>
        <v>23 x 20 = ____</v>
      </c>
      <c r="C18" s="39"/>
      <c r="D18" s="22">
        <v>38</v>
      </c>
      <c r="E18" s="38" t="str">
        <f ca="1">+Q18&amp;" x 25 = ____"</f>
        <v>8 x 25 = ____</v>
      </c>
      <c r="F18" s="38"/>
      <c r="G18" s="44"/>
      <c r="H18" s="59">
        <f ca="1">+N18*20</f>
        <v>460</v>
      </c>
      <c r="I18" s="60"/>
      <c r="J18" s="60"/>
      <c r="K18" s="59">
        <f ca="1">+Q18*25</f>
        <v>200</v>
      </c>
      <c r="L18" s="61"/>
      <c r="M18" s="61"/>
      <c r="N18" s="58">
        <f ca="1">+$N$12+4</f>
        <v>23</v>
      </c>
      <c r="O18" s="58"/>
      <c r="P18" s="61"/>
      <c r="Q18" s="58">
        <f ca="1">+$N$7+1</f>
        <v>8</v>
      </c>
      <c r="R18" s="58"/>
    </row>
    <row r="19" spans="1:18" ht="22.5" customHeight="1">
      <c r="A19" s="14">
        <v>14</v>
      </c>
      <c r="B19" s="38" t="str">
        <f ca="1">+N19&amp;" x 25 = ____"</f>
        <v>10 x 25 = ____</v>
      </c>
      <c r="C19" s="39"/>
      <c r="D19" s="22">
        <v>39</v>
      </c>
      <c r="E19" s="38" t="str">
        <f ca="1">Q19&amp;" - "&amp;R19&amp;" = ____"</f>
        <v>611 - 200 = ____</v>
      </c>
      <c r="F19" s="38"/>
      <c r="G19" s="44"/>
      <c r="H19" s="59">
        <f ca="1">+N19*25</f>
        <v>250</v>
      </c>
      <c r="I19" s="60"/>
      <c r="J19" s="60"/>
      <c r="K19" s="59">
        <f ca="1">+Q19-R19</f>
        <v>411</v>
      </c>
      <c r="L19" s="61"/>
      <c r="M19" s="61"/>
      <c r="N19" s="58">
        <f ca="1">+$N$7+3</f>
        <v>10</v>
      </c>
      <c r="O19" s="58"/>
      <c r="P19" s="61"/>
      <c r="Q19" s="58">
        <f ca="1">RANDBETWEEN(100,1999)</f>
        <v>611</v>
      </c>
      <c r="R19" s="58">
        <f ca="1">RANDBETWEEN(1,MIN(INT(Q19/100),9))*100</f>
        <v>200</v>
      </c>
    </row>
    <row r="20" spans="1:18" ht="22.5" customHeight="1">
      <c r="A20" s="14">
        <v>15</v>
      </c>
      <c r="B20" s="38" t="str">
        <f ca="1">N20&amp;" - "&amp;O20&amp;" = ____"</f>
        <v>1668 - 400 = ____</v>
      </c>
      <c r="C20" s="39"/>
      <c r="D20" s="22">
        <v>40</v>
      </c>
      <c r="E20" s="38" t="str">
        <f ca="1">Q20&amp;" : "&amp;R20&amp;" ?  q =_____, r =___"</f>
        <v>21 : 8 ?  q =_____, r =___</v>
      </c>
      <c r="F20" s="38"/>
      <c r="G20" s="44"/>
      <c r="H20" s="59">
        <f ca="1">+N20-O20</f>
        <v>1268</v>
      </c>
      <c r="I20" s="60"/>
      <c r="J20" s="60"/>
      <c r="K20" s="59" t="str">
        <f ca="1">"q: "&amp;INT(Q20/R20)&amp;" r: "&amp;(Q20-R20*INT(Q20/R20))</f>
        <v>q: 2 r: 5</v>
      </c>
      <c r="L20" s="61"/>
      <c r="M20" s="61"/>
      <c r="N20" s="58">
        <f ca="1">RANDBETWEEN(100,1999)</f>
        <v>1668</v>
      </c>
      <c r="O20" s="58">
        <f ca="1">RANDBETWEEN(1,MIN(INT(N20/100),9))*100</f>
        <v>400</v>
      </c>
      <c r="P20" s="61"/>
      <c r="Q20" s="58">
        <f ca="1">+R20*RANDBETWEEN(2,9)+RANDBETWEEN(1,R20-1)</f>
        <v>21</v>
      </c>
      <c r="R20" s="58">
        <f ca="1">RANDBETWEEN(2,9)</f>
        <v>8</v>
      </c>
    </row>
    <row r="21" spans="1:18" ht="22.5" customHeight="1">
      <c r="A21" s="14">
        <v>16</v>
      </c>
      <c r="B21" s="38" t="str">
        <f ca="1">N21&amp;" : "&amp;O21&amp;" ?  q =_____, r =___"</f>
        <v>5 : 2 ?  q =_____, r =___</v>
      </c>
      <c r="C21" s="39"/>
      <c r="D21" s="22">
        <v>41</v>
      </c>
      <c r="E21" s="38" t="str">
        <f ca="1">"La moitié de "&amp;Q21+R21&amp;" est : ____"</f>
        <v>La moitié de 600 est : ____</v>
      </c>
      <c r="F21" s="38"/>
      <c r="G21" s="44"/>
      <c r="H21" s="59" t="str">
        <f ca="1">"q: "&amp;INT(N21/O21)&amp;" r: "&amp;(N21-O21*INT(N21/O21))</f>
        <v>q: 2 r: 1</v>
      </c>
      <c r="I21" s="60"/>
      <c r="J21" s="60"/>
      <c r="K21" s="59">
        <f ca="1">+(Q21+R21)/2</f>
        <v>300</v>
      </c>
      <c r="L21" s="61"/>
      <c r="M21" s="61"/>
      <c r="N21" s="58">
        <f ca="1">+O21*RANDBETWEEN(2,9)+RANDBETWEEN(1,O21-1)</f>
        <v>5</v>
      </c>
      <c r="O21" s="58">
        <f ca="1">RANDBETWEEN(2,9)</f>
        <v>2</v>
      </c>
      <c r="P21" s="61"/>
      <c r="Q21" s="58">
        <f ca="1">RANDBETWEEN(7,99)*10</f>
        <v>600</v>
      </c>
      <c r="R21" s="58"/>
    </row>
    <row r="22" spans="1:18" ht="22.5" customHeight="1">
      <c r="A22" s="14">
        <v>17</v>
      </c>
      <c r="B22" s="38" t="str">
        <f ca="1">"La moitié de "&amp;N22+O22&amp;" est : ____"</f>
        <v>La moitié de 910 est : ____</v>
      </c>
      <c r="C22" s="39"/>
      <c r="D22" s="22">
        <v>42</v>
      </c>
      <c r="E22" s="38" t="str">
        <f ca="1">Q22&amp;" - "&amp;R22&amp;" = ____"</f>
        <v>174 - 57 = ____</v>
      </c>
      <c r="F22" s="38"/>
      <c r="G22" s="44"/>
      <c r="H22" s="59">
        <f ca="1">+(N22+O22)/2</f>
        <v>455</v>
      </c>
      <c r="I22" s="60"/>
      <c r="J22" s="60"/>
      <c r="K22" s="59">
        <f ca="1">+Q22-R22</f>
        <v>117</v>
      </c>
      <c r="L22" s="61"/>
      <c r="M22" s="61"/>
      <c r="N22" s="58">
        <f ca="1">RANDBETWEEN(7,99)*10</f>
        <v>910</v>
      </c>
      <c r="O22" s="58"/>
      <c r="P22" s="61"/>
      <c r="Q22" s="58">
        <f ca="1">RANDBETWEEN(91,199)</f>
        <v>174</v>
      </c>
      <c r="R22" s="58">
        <f ca="1">RANDBETWEEN(11,MIN(Q22,99))</f>
        <v>57</v>
      </c>
    </row>
    <row r="23" spans="1:18" ht="22.5" customHeight="1">
      <c r="A23" s="14">
        <v>18</v>
      </c>
      <c r="B23" s="38" t="str">
        <f ca="1">N23&amp;" - "&amp;O23&amp;" = ____"</f>
        <v>194 - 69 = ____</v>
      </c>
      <c r="C23" s="39"/>
      <c r="D23" s="22">
        <v>43</v>
      </c>
      <c r="E23" s="38" t="str">
        <f ca="1">+Q23&amp;" x 20 = ____"</f>
        <v>34 x 20 = ____</v>
      </c>
      <c r="F23" s="38"/>
      <c r="G23" s="44"/>
      <c r="H23" s="59">
        <f ca="1">+N23-O23</f>
        <v>125</v>
      </c>
      <c r="I23" s="60"/>
      <c r="J23" s="60"/>
      <c r="K23" s="59">
        <f ca="1">+Q23*20</f>
        <v>680</v>
      </c>
      <c r="L23" s="61"/>
      <c r="M23" s="61"/>
      <c r="N23" s="58">
        <f ca="1">RANDBETWEEN(80,199)</f>
        <v>194</v>
      </c>
      <c r="O23" s="58">
        <f ca="1">RANDBETWEEN(11,MIN(N23,99))</f>
        <v>69</v>
      </c>
      <c r="P23" s="61"/>
      <c r="Q23" s="58">
        <f ca="1">+$N$12+15</f>
        <v>34</v>
      </c>
      <c r="R23" s="58"/>
    </row>
    <row r="24" spans="1:18" ht="22.5" customHeight="1">
      <c r="A24" s="14">
        <v>19</v>
      </c>
      <c r="B24" s="38" t="str">
        <f ca="1">+N24&amp;" x 20 = ____"</f>
        <v>28 x 20 = ____</v>
      </c>
      <c r="C24" s="39"/>
      <c r="D24" s="22">
        <v>44</v>
      </c>
      <c r="E24" s="38" t="str">
        <f ca="1">+Q24&amp;" x 25 = ____"</f>
        <v>5 x 25 = ____</v>
      </c>
      <c r="F24" s="38"/>
      <c r="G24" s="44"/>
      <c r="H24" s="59">
        <f ca="1">+N24*20</f>
        <v>560</v>
      </c>
      <c r="I24" s="60"/>
      <c r="J24" s="60"/>
      <c r="K24" s="59">
        <f ca="1">+Q24*25</f>
        <v>125</v>
      </c>
      <c r="L24" s="61"/>
      <c r="M24" s="61"/>
      <c r="N24" s="58">
        <f ca="1">+$N$12+9</f>
        <v>28</v>
      </c>
      <c r="O24" s="58"/>
      <c r="P24" s="61"/>
      <c r="Q24" s="58">
        <f ca="1">+$N$7-2</f>
        <v>5</v>
      </c>
      <c r="R24" s="58"/>
    </row>
    <row r="25" spans="1:18" ht="22.5" customHeight="1">
      <c r="A25" s="14">
        <v>20</v>
      </c>
      <c r="B25" s="38" t="str">
        <f ca="1">+N25&amp;" x 25 = ____"</f>
        <v>2 x 25 = ____</v>
      </c>
      <c r="C25" s="39"/>
      <c r="D25" s="22">
        <v>45</v>
      </c>
      <c r="E25" s="38" t="str">
        <f ca="1">Q25&amp;" - "&amp;R25&amp;" = ____"</f>
        <v>877 - 50 = ____</v>
      </c>
      <c r="F25" s="38"/>
      <c r="G25" s="44"/>
      <c r="H25" s="59">
        <f ca="1">+N25*25</f>
        <v>50</v>
      </c>
      <c r="I25" s="60"/>
      <c r="J25" s="60"/>
      <c r="K25" s="59">
        <f ca="1">+Q25-R25</f>
        <v>827</v>
      </c>
      <c r="L25" s="61"/>
      <c r="M25" s="61"/>
      <c r="N25" s="58">
        <f ca="1">+$N$7-5</f>
        <v>2</v>
      </c>
      <c r="O25" s="58">
        <f ca="1">RANDBETWEEN(6,9)</f>
        <v>6</v>
      </c>
      <c r="P25" s="61"/>
      <c r="Q25" s="58">
        <f ca="1">RANDBETWEEN(100,999)</f>
        <v>877</v>
      </c>
      <c r="R25" s="58">
        <f ca="1">RANDBETWEEN(1,9)*10</f>
        <v>50</v>
      </c>
    </row>
    <row r="26" spans="1:18" ht="22.5" customHeight="1">
      <c r="A26" s="14">
        <v>21</v>
      </c>
      <c r="B26" s="38" t="str">
        <f ca="1">N26&amp;" - "&amp;O26&amp;" = ____"</f>
        <v>788 - 40 = ____</v>
      </c>
      <c r="C26" s="39"/>
      <c r="D26" s="22">
        <v>46</v>
      </c>
      <c r="E26" s="38" t="str">
        <f ca="1">Q26&amp;" : "&amp;R26&amp;" ?  q =_____, r =___"</f>
        <v>9 : 4 ?  q =_____, r =___</v>
      </c>
      <c r="F26" s="40"/>
      <c r="G26" s="45"/>
      <c r="H26" s="59">
        <f ca="1">+N26-O26</f>
        <v>748</v>
      </c>
      <c r="I26" s="60"/>
      <c r="J26" s="60"/>
      <c r="K26" s="59" t="str">
        <f ca="1">"q: "&amp;INT(Q26/R26)&amp;" r: "&amp;(Q26-R26*INT(Q26/R26))</f>
        <v>q: 2 r: 1</v>
      </c>
      <c r="L26" s="61"/>
      <c r="M26" s="61"/>
      <c r="N26" s="58">
        <f ca="1">RANDBETWEEN(100,999)</f>
        <v>788</v>
      </c>
      <c r="O26" s="58">
        <f ca="1">RANDBETWEEN(1,9)*10</f>
        <v>40</v>
      </c>
      <c r="P26" s="61"/>
      <c r="Q26" s="58">
        <f ca="1">+R26*RANDBETWEEN(2,9)+RANDBETWEEN(1,R26-1)</f>
        <v>9</v>
      </c>
      <c r="R26" s="58">
        <f ca="1">RANDBETWEEN(2,9)</f>
        <v>4</v>
      </c>
    </row>
    <row r="27" spans="1:18" ht="22.5" customHeight="1">
      <c r="A27" s="14">
        <v>22</v>
      </c>
      <c r="B27" s="38" t="str">
        <f ca="1">N27&amp;" : "&amp;O27&amp;" ?  q =_____, r =___"</f>
        <v>18 : 5 ?  q =_____, r =___</v>
      </c>
      <c r="C27" s="39"/>
      <c r="D27" s="22">
        <v>47</v>
      </c>
      <c r="E27" s="38" t="str">
        <f ca="1">"La moitié de "&amp;Q27+R27&amp;" est : ____"</f>
        <v>La moitié de 930 est : ____</v>
      </c>
      <c r="F27" s="40"/>
      <c r="G27" s="45"/>
      <c r="H27" s="59" t="str">
        <f ca="1">"q: "&amp;INT(N27/O27)&amp;" r: "&amp;(N27-O27*INT(N27/O27))</f>
        <v>q: 3 r: 3</v>
      </c>
      <c r="I27" s="60"/>
      <c r="J27" s="60"/>
      <c r="K27" s="59">
        <f ca="1">+(Q27+R27)/2</f>
        <v>465</v>
      </c>
      <c r="L27" s="61"/>
      <c r="M27" s="61"/>
      <c r="N27" s="58">
        <f ca="1">+O27*RANDBETWEEN(2,9)+RANDBETWEEN(1,O27-1)</f>
        <v>18</v>
      </c>
      <c r="O27" s="58">
        <f ca="1">RANDBETWEEN(2,9)</f>
        <v>5</v>
      </c>
      <c r="P27" s="61"/>
      <c r="Q27" s="58">
        <f ca="1">RANDBETWEEN(7,99)*10</f>
        <v>930</v>
      </c>
      <c r="R27" s="58"/>
    </row>
    <row r="28" spans="1:18" ht="22.5" customHeight="1">
      <c r="A28" s="14">
        <v>23</v>
      </c>
      <c r="B28" s="38" t="str">
        <f ca="1">"La moitié de "&amp;N28+O28&amp;" est : ____"</f>
        <v>La moitié de 100 est : ____</v>
      </c>
      <c r="C28" s="39"/>
      <c r="D28" s="22">
        <v>48</v>
      </c>
      <c r="E28" s="38" t="str">
        <f ca="1">Q28&amp;" - "&amp;R28&amp;" = ____"</f>
        <v>164 - 65 = ____</v>
      </c>
      <c r="F28" s="40"/>
      <c r="G28" s="45"/>
      <c r="H28" s="59">
        <f ca="1">+(N28+O28)/2</f>
        <v>50</v>
      </c>
      <c r="I28" s="60"/>
      <c r="J28" s="60"/>
      <c r="K28" s="59">
        <f ca="1">+Q28-R28</f>
        <v>99</v>
      </c>
      <c r="L28" s="61"/>
      <c r="M28" s="61"/>
      <c r="N28" s="58">
        <f ca="1">RANDBETWEEN(7,99)*10</f>
        <v>100</v>
      </c>
      <c r="O28" s="58"/>
      <c r="P28" s="61"/>
      <c r="Q28" s="58">
        <f ca="1">RANDBETWEEN(91,199)</f>
        <v>164</v>
      </c>
      <c r="R28" s="58">
        <f ca="1">RANDBETWEEN(11,MIN(Q28,99))</f>
        <v>65</v>
      </c>
    </row>
    <row r="29" spans="1:18" ht="22.5" customHeight="1">
      <c r="A29" s="14">
        <v>24</v>
      </c>
      <c r="B29" s="38" t="str">
        <f ca="1">N29&amp;" - "&amp;O29&amp;" = ____"</f>
        <v>142 - 45 = ____</v>
      </c>
      <c r="C29" s="39"/>
      <c r="D29" s="22">
        <v>49</v>
      </c>
      <c r="E29" s="38" t="str">
        <f ca="1">+Q29&amp;" x 20 = ____"</f>
        <v>27 x 20 = ____</v>
      </c>
      <c r="F29" s="40"/>
      <c r="G29" s="45"/>
      <c r="H29" s="59">
        <f ca="1">+N29-O29</f>
        <v>97</v>
      </c>
      <c r="I29" s="60"/>
      <c r="J29" s="60"/>
      <c r="K29" s="59">
        <f ca="1">+Q29*20</f>
        <v>540</v>
      </c>
      <c r="L29" s="61"/>
      <c r="M29" s="61"/>
      <c r="N29" s="58">
        <f ca="1">RANDBETWEEN(80,199)</f>
        <v>142</v>
      </c>
      <c r="O29" s="58">
        <f ca="1">RANDBETWEEN(11,MIN(N29,99))</f>
        <v>45</v>
      </c>
      <c r="P29" s="61"/>
      <c r="Q29" s="58">
        <f ca="1">+$N$12+8</f>
        <v>27</v>
      </c>
      <c r="R29" s="58"/>
    </row>
    <row r="30" spans="1:18" ht="22.5" customHeight="1">
      <c r="A30" s="14">
        <v>25</v>
      </c>
      <c r="B30" s="38" t="str">
        <f ca="1">+N30&amp;" x 20 = ____"</f>
        <v>18 x 20 = ____</v>
      </c>
      <c r="C30" s="39"/>
      <c r="D30" s="22">
        <v>50</v>
      </c>
      <c r="E30" s="38" t="str">
        <f ca="1">+Q30&amp;" x 25 = ____"</f>
        <v>3 x 25 = ____</v>
      </c>
      <c r="F30" s="40"/>
      <c r="G30" s="45"/>
      <c r="H30" s="59">
        <f ca="1">+N30*20</f>
        <v>360</v>
      </c>
      <c r="I30" s="60"/>
      <c r="J30" s="60"/>
      <c r="K30" s="59">
        <f ca="1">+Q30*25</f>
        <v>75</v>
      </c>
      <c r="L30" s="61"/>
      <c r="M30" s="61"/>
      <c r="N30" s="58">
        <f ca="1">+$N$12-1</f>
        <v>18</v>
      </c>
      <c r="O30" s="58"/>
      <c r="P30" s="61"/>
      <c r="Q30" s="58">
        <f ca="1">+$N$7-4</f>
        <v>3</v>
      </c>
      <c r="R30" s="58">
        <f ca="1">RANDBETWEEN(0,9)</f>
        <v>6</v>
      </c>
    </row>
    <row r="31" spans="1:18">
      <c r="A31" s="10"/>
      <c r="B31" s="38"/>
      <c r="C31" s="33"/>
      <c r="D31" s="35"/>
      <c r="E31" s="34"/>
      <c r="F31" s="34"/>
      <c r="G31" s="43"/>
      <c r="H31" s="46"/>
      <c r="Q31" s="31"/>
      <c r="R31" s="31"/>
    </row>
    <row r="32" spans="1:18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>
      <c r="A34" s="97"/>
      <c r="B34" s="97"/>
      <c r="C34" s="34"/>
      <c r="D34" s="35"/>
      <c r="E34" s="34"/>
      <c r="F34" s="34"/>
      <c r="G34" s="43"/>
      <c r="H34" s="46"/>
      <c r="Q34" s="31"/>
      <c r="R34" s="31"/>
    </row>
    <row r="35" spans="1:18">
      <c r="A35" s="97"/>
      <c r="B35" s="97"/>
      <c r="C35" s="34"/>
      <c r="D35" s="35"/>
      <c r="E35" s="34"/>
      <c r="F35" s="34"/>
      <c r="G35" s="43"/>
      <c r="H35" s="46"/>
      <c r="Q35" s="31"/>
      <c r="R35" s="31"/>
    </row>
    <row r="36" spans="1:18">
      <c r="A36" s="96"/>
      <c r="B36" s="96"/>
      <c r="C36" s="34"/>
      <c r="D36" s="35"/>
      <c r="E36" s="34"/>
      <c r="F36" s="34"/>
      <c r="G36" s="43"/>
    </row>
    <row r="37" spans="1:18">
      <c r="A37" s="97"/>
      <c r="B37" s="97"/>
      <c r="C37" s="34"/>
      <c r="D37" s="35"/>
      <c r="E37" s="34"/>
      <c r="F37" s="34"/>
      <c r="G37" s="43"/>
    </row>
    <row r="38" spans="1:18">
      <c r="A38" s="97"/>
      <c r="B38" s="97"/>
      <c r="C38" s="34"/>
      <c r="D38" s="35"/>
      <c r="E38" s="34"/>
      <c r="F38" s="34"/>
      <c r="G38" s="43"/>
    </row>
    <row r="39" spans="1:18">
      <c r="D39" s="36"/>
    </row>
    <row r="40" spans="1:18">
      <c r="D40" s="36"/>
    </row>
    <row r="41" spans="1:18">
      <c r="D41" s="36"/>
    </row>
    <row r="42" spans="1:18">
      <c r="D42" s="36"/>
    </row>
    <row r="43" spans="1:18">
      <c r="D43" s="36"/>
    </row>
    <row r="44" spans="1:18">
      <c r="D44" s="36"/>
    </row>
    <row r="45" spans="1:18">
      <c r="D45" s="36"/>
    </row>
    <row r="46" spans="1:18">
      <c r="D46" s="36"/>
    </row>
    <row r="47" spans="1:18">
      <c r="D47" s="36"/>
    </row>
    <row r="48" spans="1:18">
      <c r="D48" s="36"/>
    </row>
    <row r="49" spans="4:4">
      <c r="D49" s="36"/>
    </row>
    <row r="50" spans="4:4">
      <c r="D50" s="36"/>
    </row>
    <row r="51" spans="4:4">
      <c r="D51" s="36"/>
    </row>
    <row r="52" spans="4:4">
      <c r="D52" s="36"/>
    </row>
    <row r="53" spans="4:4">
      <c r="D53" s="36"/>
    </row>
    <row r="54" spans="4:4">
      <c r="D54" s="36"/>
    </row>
    <row r="55" spans="4:4">
      <c r="D55" s="36"/>
    </row>
    <row r="56" spans="4:4">
      <c r="D56" s="36"/>
    </row>
    <row r="57" spans="4:4">
      <c r="D57" s="36"/>
    </row>
    <row r="58" spans="4:4">
      <c r="D58" s="36"/>
    </row>
    <row r="59" spans="4:4">
      <c r="D59" s="36"/>
    </row>
    <row r="60" spans="4:4">
      <c r="D60" s="36"/>
    </row>
    <row r="61" spans="4:4">
      <c r="D61" s="36"/>
    </row>
    <row r="62" spans="4:4">
      <c r="D62" s="36"/>
    </row>
    <row r="63" spans="4:4">
      <c r="D63" s="36"/>
    </row>
    <row r="64" spans="4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  <row r="405" spans="4:4">
      <c r="D405" s="36"/>
    </row>
    <row r="406" spans="4:4">
      <c r="D406" s="36"/>
    </row>
    <row r="407" spans="4:4">
      <c r="D407" s="36"/>
    </row>
    <row r="408" spans="4:4">
      <c r="D408" s="36"/>
    </row>
    <row r="409" spans="4:4">
      <c r="D409" s="36"/>
    </row>
    <row r="410" spans="4:4">
      <c r="D410" s="36"/>
    </row>
    <row r="411" spans="4:4">
      <c r="D411" s="36"/>
    </row>
    <row r="412" spans="4:4">
      <c r="D412" s="36"/>
    </row>
    <row r="413" spans="4:4">
      <c r="D413" s="36"/>
    </row>
    <row r="414" spans="4:4">
      <c r="D414" s="36"/>
    </row>
    <row r="415" spans="4:4">
      <c r="D415" s="36"/>
    </row>
    <row r="416" spans="4:4">
      <c r="D416" s="36"/>
    </row>
    <row r="417" spans="4:4">
      <c r="D417" s="36"/>
    </row>
    <row r="418" spans="4:4">
      <c r="D418" s="36"/>
    </row>
    <row r="419" spans="4:4">
      <c r="D419" s="36"/>
    </row>
    <row r="420" spans="4:4">
      <c r="D420" s="36"/>
    </row>
    <row r="421" spans="4:4">
      <c r="D421" s="36"/>
    </row>
    <row r="422" spans="4:4">
      <c r="D422" s="36"/>
    </row>
    <row r="423" spans="4:4">
      <c r="D423" s="36"/>
    </row>
    <row r="424" spans="4:4">
      <c r="D424" s="36"/>
    </row>
    <row r="425" spans="4:4">
      <c r="D425" s="36"/>
    </row>
    <row r="426" spans="4:4">
      <c r="D426" s="36"/>
    </row>
    <row r="427" spans="4:4">
      <c r="D427" s="36"/>
    </row>
    <row r="428" spans="4:4">
      <c r="D428" s="36"/>
    </row>
    <row r="429" spans="4:4">
      <c r="D429" s="36"/>
    </row>
    <row r="430" spans="4:4">
      <c r="D430" s="36"/>
    </row>
    <row r="431" spans="4:4">
      <c r="D431" s="36"/>
    </row>
    <row r="432" spans="4:4">
      <c r="D432" s="36"/>
    </row>
    <row r="433" spans="4:4">
      <c r="D433" s="36"/>
    </row>
    <row r="434" spans="4:4">
      <c r="D434" s="36"/>
    </row>
    <row r="435" spans="4:4">
      <c r="D435" s="36"/>
    </row>
    <row r="436" spans="4:4">
      <c r="D436" s="36"/>
    </row>
    <row r="437" spans="4:4">
      <c r="D437" s="36"/>
    </row>
    <row r="438" spans="4:4">
      <c r="D438" s="36"/>
    </row>
    <row r="439" spans="4:4">
      <c r="D439" s="36"/>
    </row>
    <row r="440" spans="4:4">
      <c r="D440" s="36"/>
    </row>
    <row r="441" spans="4:4">
      <c r="D441" s="36"/>
    </row>
    <row r="442" spans="4:4">
      <c r="D442" s="36"/>
    </row>
    <row r="443" spans="4:4">
      <c r="D443" s="36"/>
    </row>
    <row r="444" spans="4:4">
      <c r="D444" s="36"/>
    </row>
    <row r="445" spans="4:4">
      <c r="D445" s="36"/>
    </row>
    <row r="446" spans="4:4">
      <c r="D446" s="36"/>
    </row>
    <row r="447" spans="4:4">
      <c r="D447" s="36"/>
    </row>
    <row r="448" spans="4:4">
      <c r="D448" s="36"/>
    </row>
    <row r="449" spans="4:4">
      <c r="D449" s="36"/>
    </row>
    <row r="450" spans="4:4">
      <c r="D450" s="36"/>
    </row>
    <row r="451" spans="4:4">
      <c r="D451" s="36"/>
    </row>
    <row r="452" spans="4:4">
      <c r="D452" s="36"/>
    </row>
    <row r="453" spans="4:4">
      <c r="D453" s="36"/>
    </row>
    <row r="454" spans="4:4">
      <c r="D454" s="36"/>
    </row>
    <row r="455" spans="4:4">
      <c r="D455" s="36"/>
    </row>
    <row r="456" spans="4:4">
      <c r="D456" s="36"/>
    </row>
    <row r="457" spans="4:4">
      <c r="D457" s="36"/>
    </row>
    <row r="458" spans="4:4">
      <c r="D458" s="36"/>
    </row>
    <row r="459" spans="4:4">
      <c r="D459" s="36"/>
    </row>
    <row r="460" spans="4:4">
      <c r="D460" s="36"/>
    </row>
    <row r="461" spans="4:4">
      <c r="D461" s="36"/>
    </row>
    <row r="462" spans="4:4">
      <c r="D462" s="36"/>
    </row>
    <row r="463" spans="4:4">
      <c r="D463" s="36"/>
    </row>
    <row r="464" spans="4:4">
      <c r="D464" s="36"/>
    </row>
    <row r="465" spans="4:4">
      <c r="D465" s="36"/>
    </row>
    <row r="466" spans="4:4">
      <c r="D466" s="36"/>
    </row>
    <row r="467" spans="4:4">
      <c r="D467" s="36"/>
    </row>
    <row r="468" spans="4:4">
      <c r="D468" s="36"/>
    </row>
    <row r="469" spans="4:4">
      <c r="D469" s="36"/>
    </row>
    <row r="470" spans="4:4">
      <c r="D470" s="36"/>
    </row>
    <row r="471" spans="4:4">
      <c r="D471" s="36"/>
    </row>
    <row r="472" spans="4:4">
      <c r="D472" s="36"/>
    </row>
    <row r="473" spans="4:4">
      <c r="D473" s="36"/>
    </row>
    <row r="474" spans="4:4">
      <c r="D474" s="36"/>
    </row>
    <row r="475" spans="4:4">
      <c r="D475" s="36"/>
    </row>
    <row r="476" spans="4:4">
      <c r="D476" s="36"/>
    </row>
    <row r="477" spans="4:4">
      <c r="D477" s="36"/>
    </row>
    <row r="478" spans="4:4">
      <c r="D478" s="36"/>
    </row>
    <row r="479" spans="4:4">
      <c r="D479" s="36"/>
    </row>
    <row r="480" spans="4:4">
      <c r="D480" s="36"/>
    </row>
    <row r="481" spans="4:4">
      <c r="D481" s="36"/>
    </row>
    <row r="482" spans="4:4">
      <c r="D482" s="36"/>
    </row>
    <row r="483" spans="4:4">
      <c r="D483" s="36"/>
    </row>
    <row r="484" spans="4:4">
      <c r="D484" s="36"/>
    </row>
    <row r="485" spans="4:4">
      <c r="D485" s="36"/>
    </row>
    <row r="486" spans="4:4">
      <c r="D486" s="36"/>
    </row>
    <row r="487" spans="4:4">
      <c r="D487" s="36"/>
    </row>
    <row r="488" spans="4:4">
      <c r="D488" s="36"/>
    </row>
    <row r="489" spans="4:4">
      <c r="D489" s="36"/>
    </row>
    <row r="490" spans="4:4">
      <c r="D490" s="36"/>
    </row>
    <row r="491" spans="4:4">
      <c r="D491" s="36"/>
    </row>
    <row r="492" spans="4:4">
      <c r="D492" s="36"/>
    </row>
    <row r="493" spans="4:4">
      <c r="D493" s="36"/>
    </row>
    <row r="494" spans="4:4">
      <c r="D494" s="36"/>
    </row>
    <row r="495" spans="4:4">
      <c r="D495" s="36"/>
    </row>
    <row r="496" spans="4:4">
      <c r="D496" s="36"/>
    </row>
    <row r="497" spans="4:4">
      <c r="D497" s="36"/>
    </row>
    <row r="498" spans="4:4">
      <c r="D498" s="36"/>
    </row>
    <row r="499" spans="4:4">
      <c r="D499" s="36"/>
    </row>
    <row r="500" spans="4:4">
      <c r="D500" s="36"/>
    </row>
    <row r="501" spans="4:4">
      <c r="D501" s="36"/>
    </row>
    <row r="502" spans="4:4">
      <c r="D502" s="36"/>
    </row>
    <row r="503" spans="4:4">
      <c r="D503" s="36"/>
    </row>
    <row r="504" spans="4:4">
      <c r="D504" s="36"/>
    </row>
    <row r="505" spans="4:4">
      <c r="D505" s="36"/>
    </row>
    <row r="506" spans="4:4">
      <c r="D506" s="36"/>
    </row>
    <row r="507" spans="4:4">
      <c r="D507" s="36"/>
    </row>
    <row r="508" spans="4:4">
      <c r="D508" s="36"/>
    </row>
    <row r="509" spans="4:4">
      <c r="D509" s="36"/>
    </row>
    <row r="510" spans="4:4">
      <c r="D510" s="36"/>
    </row>
    <row r="511" spans="4:4">
      <c r="D511" s="36"/>
    </row>
    <row r="512" spans="4:4">
      <c r="D512" s="36"/>
    </row>
    <row r="513" spans="4:4">
      <c r="D513" s="36"/>
    </row>
    <row r="514" spans="4:4">
      <c r="D514" s="36"/>
    </row>
    <row r="515" spans="4:4">
      <c r="D515" s="36"/>
    </row>
    <row r="516" spans="4:4">
      <c r="D516" s="36"/>
    </row>
    <row r="517" spans="4:4">
      <c r="D517" s="36"/>
    </row>
    <row r="518" spans="4:4">
      <c r="D518" s="36"/>
    </row>
    <row r="519" spans="4:4">
      <c r="D519" s="36"/>
    </row>
    <row r="520" spans="4:4">
      <c r="D520" s="36"/>
    </row>
    <row r="521" spans="4:4">
      <c r="D521" s="36"/>
    </row>
    <row r="522" spans="4:4">
      <c r="D522" s="36"/>
    </row>
    <row r="523" spans="4:4">
      <c r="D523" s="36"/>
    </row>
    <row r="524" spans="4:4">
      <c r="D524" s="36"/>
    </row>
    <row r="525" spans="4:4">
      <c r="D525" s="36"/>
    </row>
    <row r="526" spans="4:4">
      <c r="D526" s="36"/>
    </row>
    <row r="527" spans="4:4">
      <c r="D527" s="36"/>
    </row>
    <row r="528" spans="4:4">
      <c r="D528" s="36"/>
    </row>
    <row r="529" spans="4:4">
      <c r="D529" s="36"/>
    </row>
    <row r="530" spans="4:4">
      <c r="D530" s="36"/>
    </row>
    <row r="531" spans="4:4">
      <c r="D531" s="36"/>
    </row>
    <row r="532" spans="4:4">
      <c r="D532" s="36"/>
    </row>
    <row r="533" spans="4:4">
      <c r="D533" s="36"/>
    </row>
    <row r="534" spans="4:4">
      <c r="D534" s="36"/>
    </row>
    <row r="535" spans="4:4">
      <c r="D535" s="36"/>
    </row>
    <row r="536" spans="4:4">
      <c r="D536" s="36"/>
    </row>
    <row r="537" spans="4:4">
      <c r="D537" s="36"/>
    </row>
    <row r="538" spans="4:4">
      <c r="D538" s="36"/>
    </row>
    <row r="539" spans="4:4">
      <c r="D539" s="36"/>
    </row>
    <row r="540" spans="4:4">
      <c r="D540" s="36"/>
    </row>
    <row r="541" spans="4:4">
      <c r="D541" s="36"/>
    </row>
    <row r="542" spans="4:4">
      <c r="D542" s="36"/>
    </row>
    <row r="543" spans="4:4">
      <c r="D543" s="36"/>
    </row>
    <row r="544" spans="4:4">
      <c r="D544" s="36"/>
    </row>
    <row r="545" spans="4:4">
      <c r="D545" s="36"/>
    </row>
    <row r="546" spans="4:4">
      <c r="D546" s="36"/>
    </row>
  </sheetData>
  <mergeCells count="10">
    <mergeCell ref="H2:K2"/>
    <mergeCell ref="A3:F3"/>
    <mergeCell ref="H4:K4"/>
    <mergeCell ref="N5:O5"/>
    <mergeCell ref="A34:B34"/>
    <mergeCell ref="A35:B35"/>
    <mergeCell ref="A36:B36"/>
    <mergeCell ref="A37:B37"/>
    <mergeCell ref="A38:B38"/>
    <mergeCell ref="A2:F2"/>
  </mergeCells>
  <pageMargins left="0.43" right="0.34" top="0.45" bottom="0.75" header="0.3" footer="0.3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workbookViewId="0">
      <selection activeCell="B7" sqref="B7"/>
    </sheetView>
  </sheetViews>
  <sheetFormatPr baseColWidth="10" defaultRowHeight="14" x14ac:dyDescent="0"/>
  <cols>
    <col min="1" max="1" width="4.6640625" style="9" customWidth="1"/>
    <col min="2" max="2" width="27.33203125" style="30" customWidth="1"/>
    <col min="3" max="3" width="3.5" style="30" customWidth="1"/>
    <col min="4" max="4" width="5" style="37" customWidth="1"/>
    <col min="5" max="5" width="28.5" style="30" customWidth="1"/>
    <col min="6" max="6" width="6.6640625" style="30" customWidth="1"/>
    <col min="7" max="7" width="1.33203125" style="30" customWidth="1"/>
    <col min="8" max="8" width="8.5" style="30" customWidth="1"/>
    <col min="9" max="9" width="1.1640625" style="30" hidden="1" customWidth="1"/>
    <col min="10" max="10" width="1.5" style="30" hidden="1" customWidth="1"/>
    <col min="11" max="11" width="8.83203125" style="30" customWidth="1"/>
    <col min="12" max="12" width="2.5" style="31" hidden="1" customWidth="1"/>
    <col min="13" max="13" width="1.6640625" style="31" hidden="1" customWidth="1"/>
    <col min="14" max="14" width="6.33203125" style="31" hidden="1" customWidth="1"/>
    <col min="15" max="15" width="7.33203125" style="31" hidden="1" customWidth="1"/>
    <col min="16" max="16" width="5.5" style="30" hidden="1" customWidth="1"/>
    <col min="17" max="18" width="7.5" style="30" hidden="1" customWidth="1"/>
    <col min="19" max="16384" width="10.83203125" style="30"/>
  </cols>
  <sheetData>
    <row r="1" spans="1:18">
      <c r="A1" s="48"/>
      <c r="B1" s="49"/>
      <c r="C1" s="49"/>
      <c r="D1" s="50"/>
      <c r="E1" s="49"/>
      <c r="F1" s="49"/>
      <c r="G1" s="49"/>
      <c r="L1" s="31">
        <f ca="1">ROUND(+N1*1000,0)</f>
        <v>818</v>
      </c>
      <c r="N1" s="30">
        <f ca="1">RAND()</f>
        <v>0.81847766529198296</v>
      </c>
    </row>
    <row r="2" spans="1:18" ht="27.75" customHeight="1">
      <c r="A2" s="103" t="str">
        <f ca="1">"Défi : 50 calculs en 5 minutes (série "&amp;L1&amp;")"</f>
        <v>Défi : 50 calculs en 5 minutes (série 818)</v>
      </c>
      <c r="B2" s="103"/>
      <c r="C2" s="103"/>
      <c r="D2" s="103"/>
      <c r="E2" s="103"/>
      <c r="F2" s="103"/>
      <c r="G2" s="51"/>
      <c r="H2" s="99" t="str">
        <f ca="1">"série "&amp;L1</f>
        <v>série 818</v>
      </c>
      <c r="I2" s="99"/>
      <c r="J2" s="99"/>
      <c r="K2" s="99"/>
    </row>
    <row r="3" spans="1:18">
      <c r="A3" s="104" t="s">
        <v>5</v>
      </c>
      <c r="B3" s="104"/>
      <c r="C3" s="104"/>
      <c r="D3" s="104"/>
      <c r="E3" s="104"/>
      <c r="F3" s="105"/>
      <c r="G3" s="52"/>
      <c r="H3" s="41"/>
      <c r="I3" s="41"/>
    </row>
    <row r="4" spans="1:18">
      <c r="A4" s="53"/>
      <c r="B4" s="54"/>
      <c r="C4" s="54"/>
      <c r="D4" s="55"/>
      <c r="E4" s="54"/>
      <c r="F4" s="54"/>
      <c r="G4" s="52"/>
      <c r="H4" s="102" t="s">
        <v>4</v>
      </c>
      <c r="I4" s="102"/>
      <c r="J4" s="102"/>
      <c r="K4" s="102"/>
      <c r="L4" s="30"/>
      <c r="M4" s="30"/>
      <c r="N4" s="30"/>
      <c r="O4" s="30"/>
    </row>
    <row r="5" spans="1:18" ht="15" customHeight="1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06" t="s">
        <v>0</v>
      </c>
      <c r="O5" s="106"/>
      <c r="Q5" s="57" t="s">
        <v>1</v>
      </c>
      <c r="R5" s="31"/>
    </row>
    <row r="6" spans="1:18" ht="22.5" customHeight="1">
      <c r="A6" s="14">
        <v>1</v>
      </c>
      <c r="B6" s="38" t="str">
        <f ca="1">+N6&amp;" x "&amp;O6*10&amp;" = ____"</f>
        <v>6 x 20 = ____</v>
      </c>
      <c r="C6" s="39"/>
      <c r="D6" s="22">
        <v>26</v>
      </c>
      <c r="E6" s="38" t="str">
        <f ca="1">+Q6&amp;" : 10 = ____"</f>
        <v>51 : 10 = ____</v>
      </c>
      <c r="F6" s="38"/>
      <c r="G6" s="44"/>
      <c r="H6" s="62">
        <f ca="1">+N6*O6*10</f>
        <v>120</v>
      </c>
      <c r="I6" s="63"/>
      <c r="J6" s="63"/>
      <c r="K6" s="62">
        <f ca="1">+Q6/10</f>
        <v>5.0999999999999996</v>
      </c>
      <c r="L6" s="61"/>
      <c r="M6" s="61"/>
      <c r="N6" s="58">
        <f ca="1">RANDBETWEEN(2,9)</f>
        <v>6</v>
      </c>
      <c r="O6" s="58">
        <f ca="1">RANDBETWEEN(2,9)</f>
        <v>2</v>
      </c>
      <c r="P6" s="61"/>
      <c r="Q6" s="58">
        <f ca="1">RANDBETWEEN(1,99)</f>
        <v>51</v>
      </c>
      <c r="R6" s="58"/>
    </row>
    <row r="7" spans="1:18" ht="22.5" customHeight="1">
      <c r="A7" s="14">
        <v>2</v>
      </c>
      <c r="B7" s="38" t="str">
        <f ca="1">+N7&amp;" : 10 = ____"</f>
        <v>61 : 10 = ____</v>
      </c>
      <c r="C7" s="39"/>
      <c r="D7" s="22">
        <v>27</v>
      </c>
      <c r="E7" s="38" t="str">
        <f ca="1">Q7/10&amp;" + "&amp;R7/10&amp;" = ____"</f>
        <v>4,1 + 8,1 = ____</v>
      </c>
      <c r="F7" s="38"/>
      <c r="G7" s="44"/>
      <c r="H7" s="62">
        <f ca="1">+N7/10</f>
        <v>6.1</v>
      </c>
      <c r="I7" s="63"/>
      <c r="J7" s="63"/>
      <c r="K7" s="62">
        <f ca="1">+(Q7+R7)/10</f>
        <v>12.2</v>
      </c>
      <c r="L7" s="61"/>
      <c r="M7" s="61"/>
      <c r="N7" s="58">
        <f ca="1">RANDBETWEEN(1,99)</f>
        <v>61</v>
      </c>
      <c r="O7" s="58"/>
      <c r="P7" s="61"/>
      <c r="Q7" s="58">
        <f ca="1">RANDBETWEEN(1,100)</f>
        <v>41</v>
      </c>
      <c r="R7" s="58">
        <f ca="1">RANDBETWEEN(1,100)</f>
        <v>81</v>
      </c>
    </row>
    <row r="8" spans="1:18" ht="22.5" customHeight="1">
      <c r="A8" s="14">
        <v>3</v>
      </c>
      <c r="B8" s="38" t="str">
        <f ca="1">N8/10&amp;" + "&amp;O8/10&amp;" = ____"</f>
        <v>3 + 6 = ____</v>
      </c>
      <c r="C8" s="39"/>
      <c r="D8" s="22">
        <v>28</v>
      </c>
      <c r="E8" s="38" t="str">
        <f ca="1">Q8/10&amp;" + ____ = "&amp;INT(Q8/10)+1</f>
        <v>7 + ____ = 8</v>
      </c>
      <c r="F8" s="38"/>
      <c r="G8" s="44"/>
      <c r="H8" s="62">
        <f ca="1">+(N8+O8)/10</f>
        <v>9</v>
      </c>
      <c r="I8" s="63"/>
      <c r="J8" s="63"/>
      <c r="K8" s="62">
        <f ca="1">+INT(Q8/10)+1-Q8/10</f>
        <v>1</v>
      </c>
      <c r="L8" s="61"/>
      <c r="M8" s="61"/>
      <c r="N8" s="58">
        <f ca="1">RANDBETWEEN(1,100)</f>
        <v>30</v>
      </c>
      <c r="O8" s="58">
        <f ca="1">RANDBETWEEN(1,100)</f>
        <v>60</v>
      </c>
      <c r="P8" s="61"/>
      <c r="Q8" s="58">
        <f ca="1">RANDBETWEEN(1,100)</f>
        <v>70</v>
      </c>
      <c r="R8" s="58"/>
    </row>
    <row r="9" spans="1:18" ht="22.5" customHeight="1">
      <c r="A9" s="14">
        <v>4</v>
      </c>
      <c r="B9" s="38" t="str">
        <f ca="1">N9/10&amp;" + ____ = "&amp;INT(N9/10)+1</f>
        <v>1,8 + ____ = 2</v>
      </c>
      <c r="C9" s="39"/>
      <c r="D9" s="22">
        <v>29</v>
      </c>
      <c r="E9" s="38" t="str">
        <f ca="1">"La moitié de "&amp;Q9+R9&amp;" est : ____"</f>
        <v>La moitié de 28 est : ____</v>
      </c>
      <c r="F9" s="38"/>
      <c r="G9" s="44"/>
      <c r="H9" s="62">
        <f ca="1">+INT(N9/10)+1-N9/10</f>
        <v>0.19999999999999996</v>
      </c>
      <c r="I9" s="63"/>
      <c r="J9" s="63"/>
      <c r="K9" s="62">
        <f ca="1">+(Q9+R9)/2</f>
        <v>14</v>
      </c>
      <c r="L9" s="61"/>
      <c r="M9" s="61"/>
      <c r="N9" s="58">
        <f ca="1">RANDBETWEEN(1,100)</f>
        <v>18</v>
      </c>
      <c r="O9" s="58"/>
      <c r="P9" s="61"/>
      <c r="Q9" s="58">
        <f ca="1">RANDBETWEEN(0,99)</f>
        <v>28</v>
      </c>
      <c r="R9" s="58"/>
    </row>
    <row r="10" spans="1:18" ht="22.5" customHeight="1">
      <c r="A10" s="14">
        <v>5</v>
      </c>
      <c r="B10" s="38" t="str">
        <f ca="1">"La moitié de "&amp;N10+O10&amp;" est : ____"</f>
        <v>La moitié de 89 est : ____</v>
      </c>
      <c r="C10" s="39"/>
      <c r="D10" s="22">
        <v>30</v>
      </c>
      <c r="E10" s="38" t="str">
        <f ca="1">"Le quadruple de "&amp;Q10&amp;" est : ____"</f>
        <v>Le quadruple de 9 est : ____</v>
      </c>
      <c r="F10" s="38"/>
      <c r="G10" s="44"/>
      <c r="H10" s="62">
        <f ca="1">+(N10+O10)/2</f>
        <v>44.5</v>
      </c>
      <c r="I10" s="63"/>
      <c r="J10" s="63"/>
      <c r="K10" s="62">
        <f ca="1">+Q10*4</f>
        <v>36</v>
      </c>
      <c r="L10" s="61"/>
      <c r="M10" s="61"/>
      <c r="N10" s="58">
        <f ca="1">2*RANDBETWEEN(0,49)+1</f>
        <v>89</v>
      </c>
      <c r="O10" s="58"/>
      <c r="P10" s="61"/>
      <c r="Q10" s="58">
        <f ca="1">RANDBETWEEN(5,45)</f>
        <v>9</v>
      </c>
      <c r="R10" s="58"/>
    </row>
    <row r="11" spans="1:18" ht="22.5" customHeight="1">
      <c r="A11" s="14">
        <v>6</v>
      </c>
      <c r="B11" s="38" t="str">
        <f ca="1">"Le quadruple de "&amp;N11&amp;" est : ____"</f>
        <v>Le quadruple de 33 est : ____</v>
      </c>
      <c r="C11" s="39"/>
      <c r="D11" s="22">
        <v>31</v>
      </c>
      <c r="E11" s="38" t="str">
        <f ca="1">+Q11*10&amp;" x "&amp;R11*10&amp;" = ____"</f>
        <v>90 x 90 = ____</v>
      </c>
      <c r="F11" s="38"/>
      <c r="G11" s="44"/>
      <c r="H11" s="62">
        <f ca="1">+N11*4</f>
        <v>132</v>
      </c>
      <c r="I11" s="62"/>
      <c r="J11" s="62"/>
      <c r="K11" s="62">
        <f ca="1">+Q11*R11*100</f>
        <v>8100</v>
      </c>
      <c r="L11" s="61"/>
      <c r="M11" s="61"/>
      <c r="N11" s="58">
        <f ca="1">RANDBETWEEN(5,45)</f>
        <v>33</v>
      </c>
      <c r="O11" s="58"/>
      <c r="P11" s="61"/>
      <c r="Q11" s="58">
        <f ca="1">RANDBETWEEN(2,9)</f>
        <v>9</v>
      </c>
      <c r="R11" s="58">
        <f ca="1">RANDBETWEEN(2,9)</f>
        <v>9</v>
      </c>
    </row>
    <row r="12" spans="1:18" ht="22.5" customHeight="1">
      <c r="A12" s="14">
        <v>7</v>
      </c>
      <c r="B12" s="38" t="str">
        <f ca="1">+N12*10&amp;" x "&amp;O12&amp;" = ____"</f>
        <v>90 x 2 = ____</v>
      </c>
      <c r="C12" s="39"/>
      <c r="D12" s="22">
        <v>32</v>
      </c>
      <c r="E12" s="38" t="str">
        <f ca="1">+Q12&amp;" : 10 = ____"</f>
        <v>4 : 10 = ____</v>
      </c>
      <c r="F12" s="38"/>
      <c r="G12" s="44"/>
      <c r="H12" s="62">
        <f ca="1">+N12*O12*10</f>
        <v>180</v>
      </c>
      <c r="I12" s="63"/>
      <c r="J12" s="63"/>
      <c r="K12" s="62">
        <f ca="1">+Q12/10</f>
        <v>0.4</v>
      </c>
      <c r="L12" s="61"/>
      <c r="M12" s="61"/>
      <c r="N12" s="58">
        <f ca="1">RANDBETWEEN(2,9)</f>
        <v>9</v>
      </c>
      <c r="O12" s="58">
        <f ca="1">RANDBETWEEN(2,9)</f>
        <v>2</v>
      </c>
      <c r="P12" s="61"/>
      <c r="Q12" s="58">
        <f ca="1">RANDBETWEEN(1,99)</f>
        <v>4</v>
      </c>
      <c r="R12" s="58"/>
    </row>
    <row r="13" spans="1:18" ht="22.5" customHeight="1">
      <c r="A13" s="14">
        <v>8</v>
      </c>
      <c r="B13" s="38" t="str">
        <f ca="1">+N13&amp;" : 10 = ____"</f>
        <v>37 : 10 = ____</v>
      </c>
      <c r="C13" s="39"/>
      <c r="D13" s="22">
        <v>33</v>
      </c>
      <c r="E13" s="38" t="str">
        <f ca="1">Q13/10&amp;" + "&amp;R13/10&amp;" = ____"</f>
        <v>18,2 + 7,4 = ____</v>
      </c>
      <c r="F13" s="38"/>
      <c r="G13" s="44"/>
      <c r="H13" s="62">
        <f ca="1">+N13/10</f>
        <v>3.7</v>
      </c>
      <c r="I13" s="63"/>
      <c r="J13" s="63"/>
      <c r="K13" s="62">
        <f ca="1">+(Q13+R13)/10</f>
        <v>25.6</v>
      </c>
      <c r="L13" s="61"/>
      <c r="M13" s="61"/>
      <c r="N13" s="58">
        <f ca="1">RANDBETWEEN(1,99)</f>
        <v>37</v>
      </c>
      <c r="O13" s="58"/>
      <c r="P13" s="61"/>
      <c r="Q13" s="58">
        <f ca="1">RANDBETWEEN(1,200)</f>
        <v>182</v>
      </c>
      <c r="R13" s="58">
        <f ca="1">RANDBETWEEN(1,100)</f>
        <v>74</v>
      </c>
    </row>
    <row r="14" spans="1:18" ht="22.5" customHeight="1">
      <c r="A14" s="14">
        <v>9</v>
      </c>
      <c r="B14" s="38" t="str">
        <f ca="1">N14/10&amp;" + "&amp;O14/10&amp;" = ____"</f>
        <v>3,4 + 0,6 = ____</v>
      </c>
      <c r="C14" s="39"/>
      <c r="D14" s="22">
        <v>34</v>
      </c>
      <c r="E14" s="38" t="str">
        <f ca="1">Q14/100&amp;" + ____ = "&amp;INT(Q14/100)+1</f>
        <v>9,88 + ____ = 10</v>
      </c>
      <c r="F14" s="38"/>
      <c r="G14" s="44"/>
      <c r="H14" s="62">
        <f ca="1">+(N14+O14)/10</f>
        <v>4</v>
      </c>
      <c r="I14" s="63"/>
      <c r="J14" s="63"/>
      <c r="K14" s="62">
        <f ca="1">+INT(Q14/100)+1-Q14/100</f>
        <v>0.11999999999999922</v>
      </c>
      <c r="L14" s="61"/>
      <c r="M14" s="61"/>
      <c r="N14" s="58">
        <f ca="1">RANDBETWEEN(1,200)</f>
        <v>34</v>
      </c>
      <c r="O14" s="58">
        <f ca="1">RANDBETWEEN(1,100)</f>
        <v>6</v>
      </c>
      <c r="P14" s="61"/>
      <c r="Q14" s="58">
        <f ca="1">RANDBETWEEN(10,1000)</f>
        <v>988</v>
      </c>
      <c r="R14" s="58"/>
    </row>
    <row r="15" spans="1:18" ht="22.5" customHeight="1">
      <c r="A15" s="14">
        <v>10</v>
      </c>
      <c r="B15" s="38" t="str">
        <f ca="1">N15/100&amp;" + ____ = "&amp;INT(N15/100)+1</f>
        <v>6,49 + ____ = 7</v>
      </c>
      <c r="C15" s="39"/>
      <c r="D15" s="22">
        <v>35</v>
      </c>
      <c r="E15" s="38" t="str">
        <f ca="1">"La moitié de "&amp;Q15+R15&amp;" est : ____"</f>
        <v>La moitié de 41 est : ____</v>
      </c>
      <c r="F15" s="38"/>
      <c r="G15" s="44"/>
      <c r="H15" s="62">
        <f ca="1">+INT(N15/100)+1-N15/100</f>
        <v>0.50999999999999979</v>
      </c>
      <c r="I15" s="63"/>
      <c r="J15" s="63"/>
      <c r="K15" s="62">
        <f ca="1">+(Q15+R15)/2</f>
        <v>20.5</v>
      </c>
      <c r="L15" s="61"/>
      <c r="M15" s="61"/>
      <c r="N15" s="58">
        <f ca="1">RANDBETWEEN(10,1000)</f>
        <v>649</v>
      </c>
      <c r="O15" s="58"/>
      <c r="P15" s="61"/>
      <c r="Q15" s="58">
        <f ca="1">2*RANDBETWEEN(0,49)+1</f>
        <v>41</v>
      </c>
      <c r="R15" s="58"/>
    </row>
    <row r="16" spans="1:18" ht="22.5" customHeight="1">
      <c r="A16" s="14">
        <v>11</v>
      </c>
      <c r="B16" s="38" t="str">
        <f ca="1">"La moitié de "&amp;N16+O16&amp;" est : ____"</f>
        <v>La moitié de 70 est : ____</v>
      </c>
      <c r="C16" s="39"/>
      <c r="D16" s="22">
        <v>36</v>
      </c>
      <c r="E16" s="38" t="str">
        <f ca="1">"Le quart de "&amp;Q16&amp;" est : ____"</f>
        <v>Le quart de 32 est : ____</v>
      </c>
      <c r="F16" s="58"/>
      <c r="G16" s="44"/>
      <c r="H16" s="62">
        <f ca="1">+(N16+O16)/2</f>
        <v>35</v>
      </c>
      <c r="I16" s="63"/>
      <c r="J16" s="63"/>
      <c r="K16" s="62">
        <f ca="1">+Q16/4</f>
        <v>8</v>
      </c>
      <c r="L16" s="61"/>
      <c r="M16" s="61"/>
      <c r="N16" s="58">
        <f ca="1">RANDBETWEEN(0,99)</f>
        <v>70</v>
      </c>
      <c r="O16" s="58"/>
      <c r="P16" s="61"/>
      <c r="Q16" s="58">
        <f ca="1">RANDBETWEEN(5,25)*4</f>
        <v>32</v>
      </c>
      <c r="R16" s="58"/>
    </row>
    <row r="17" spans="1:18" ht="22.5" customHeight="1">
      <c r="A17" s="14">
        <v>12</v>
      </c>
      <c r="B17" s="38" t="str">
        <f ca="1">"Le quadruple de "&amp;N17&amp;" est : ____"</f>
        <v>Le quadruple de 31 est : ____</v>
      </c>
      <c r="C17" s="39"/>
      <c r="D17" s="22">
        <v>37</v>
      </c>
      <c r="E17" s="38" t="str">
        <f ca="1">+Q17*10&amp;" x "&amp;R17&amp;" = ____"</f>
        <v>60 x 3 = ____</v>
      </c>
      <c r="F17" s="38"/>
      <c r="G17" s="44"/>
      <c r="H17" s="62">
        <f ca="1">+N17*4</f>
        <v>124</v>
      </c>
      <c r="I17" s="63"/>
      <c r="J17" s="63"/>
      <c r="K17" s="62">
        <f ca="1">+Q17*R17*10</f>
        <v>180</v>
      </c>
      <c r="L17" s="61"/>
      <c r="M17" s="61"/>
      <c r="N17" s="58">
        <f ca="1">RANDBETWEEN(5,45)</f>
        <v>31</v>
      </c>
      <c r="O17" s="58"/>
      <c r="P17" s="61"/>
      <c r="Q17" s="58">
        <f ca="1">RANDBETWEEN(2,9)</f>
        <v>6</v>
      </c>
      <c r="R17" s="58">
        <f ca="1">RANDBETWEEN(2,9)</f>
        <v>3</v>
      </c>
    </row>
    <row r="18" spans="1:18" ht="22.5" customHeight="1">
      <c r="A18" s="14">
        <v>13</v>
      </c>
      <c r="B18" s="38" t="str">
        <f ca="1">+N18&amp;" x "&amp;O18*10&amp;" = ____"</f>
        <v>6 x 20 = ____</v>
      </c>
      <c r="C18" s="39"/>
      <c r="D18" s="22">
        <v>38</v>
      </c>
      <c r="E18" s="38" t="str">
        <f ca="1">+Q18&amp;" : 10 = ____"</f>
        <v>73 : 10 = ____</v>
      </c>
      <c r="F18" s="38"/>
      <c r="G18" s="44"/>
      <c r="H18" s="62">
        <f ca="1">+N18*O18*10</f>
        <v>120</v>
      </c>
      <c r="I18" s="63"/>
      <c r="J18" s="63"/>
      <c r="K18" s="62">
        <f ca="1">+Q18/10</f>
        <v>7.3</v>
      </c>
      <c r="L18" s="61"/>
      <c r="M18" s="61"/>
      <c r="N18" s="58">
        <f ca="1">RANDBETWEEN(2,9)</f>
        <v>6</v>
      </c>
      <c r="O18" s="58">
        <f ca="1">RANDBETWEEN(2,9)</f>
        <v>2</v>
      </c>
      <c r="P18" s="61"/>
      <c r="Q18" s="58">
        <f ca="1">RANDBETWEEN(1,99)</f>
        <v>73</v>
      </c>
      <c r="R18" s="58"/>
    </row>
    <row r="19" spans="1:18" ht="22.5" customHeight="1">
      <c r="A19" s="14">
        <v>14</v>
      </c>
      <c r="B19" s="38" t="str">
        <f ca="1">+N19&amp;" : 10 = ____"</f>
        <v>18 : 10 = ____</v>
      </c>
      <c r="C19" s="39"/>
      <c r="D19" s="22">
        <v>39</v>
      </c>
      <c r="E19" s="38" t="str">
        <f ca="1">Q19/10&amp;" + "&amp;R19/10&amp;" = ____"</f>
        <v>7,7 + 7,1 = ____</v>
      </c>
      <c r="F19" s="38"/>
      <c r="G19" s="44"/>
      <c r="H19" s="62">
        <f ca="1">+N19/10</f>
        <v>1.8</v>
      </c>
      <c r="I19" s="63"/>
      <c r="J19" s="63"/>
      <c r="K19" s="62">
        <f ca="1">+(Q19+R19)/10</f>
        <v>14.8</v>
      </c>
      <c r="L19" s="61"/>
      <c r="M19" s="61"/>
      <c r="N19" s="58">
        <f ca="1">RANDBETWEEN(1,20)</f>
        <v>18</v>
      </c>
      <c r="O19" s="58"/>
      <c r="P19" s="61"/>
      <c r="Q19" s="58">
        <f ca="1">RANDBETWEEN(1,100)</f>
        <v>77</v>
      </c>
      <c r="R19" s="58">
        <f ca="1">RANDBETWEEN(1,200)</f>
        <v>71</v>
      </c>
    </row>
    <row r="20" spans="1:18" ht="22.5" customHeight="1">
      <c r="A20" s="14">
        <v>15</v>
      </c>
      <c r="B20" s="38" t="str">
        <f ca="1">N20/10&amp;" + "&amp;O20/10&amp;" = ____"</f>
        <v>5,9 + 6 = ____</v>
      </c>
      <c r="C20" s="39"/>
      <c r="D20" s="22">
        <v>40</v>
      </c>
      <c r="E20" s="38" t="str">
        <f ca="1">Q20/10&amp;" + ____ = "&amp;INT(Q20/10)+1</f>
        <v>3,4 + ____ = 4</v>
      </c>
      <c r="F20" s="38"/>
      <c r="G20" s="44"/>
      <c r="H20" s="62">
        <f ca="1">+(N20+O20)/10</f>
        <v>11.9</v>
      </c>
      <c r="I20" s="63"/>
      <c r="J20" s="63"/>
      <c r="K20" s="62">
        <f ca="1">+INT(Q20/10)+1-Q20/10</f>
        <v>0.60000000000000009</v>
      </c>
      <c r="L20" s="61"/>
      <c r="M20" s="61"/>
      <c r="N20" s="58">
        <f ca="1">RANDBETWEEN(1,100)</f>
        <v>59</v>
      </c>
      <c r="O20" s="58">
        <f ca="1">RANDBETWEEN(1,100)</f>
        <v>60</v>
      </c>
      <c r="P20" s="61"/>
      <c r="Q20" s="58">
        <f ca="1">RANDBETWEEN(1,100)</f>
        <v>34</v>
      </c>
      <c r="R20" s="58"/>
    </row>
    <row r="21" spans="1:18" ht="22.5" customHeight="1">
      <c r="A21" s="14">
        <v>16</v>
      </c>
      <c r="B21" s="38" t="str">
        <f ca="1">N21/10&amp;" + ____ = "&amp;INT(N21/10)+1</f>
        <v>3,2 + ____ = 4</v>
      </c>
      <c r="C21" s="39"/>
      <c r="D21" s="22">
        <v>41</v>
      </c>
      <c r="E21" s="38" t="str">
        <f ca="1">"La moitié de "&amp;Q21+R21&amp;" est : ____"</f>
        <v>La moitié de 39 est : ____</v>
      </c>
      <c r="F21" s="38"/>
      <c r="G21" s="44"/>
      <c r="H21" s="62">
        <f ca="1">+INT(N21/10)+1-N21/10</f>
        <v>0.79999999999999982</v>
      </c>
      <c r="I21" s="63"/>
      <c r="J21" s="63"/>
      <c r="K21" s="62">
        <f ca="1">+(Q21+R21)/2</f>
        <v>19.5</v>
      </c>
      <c r="L21" s="61"/>
      <c r="M21" s="61"/>
      <c r="N21" s="58">
        <f ca="1">RANDBETWEEN(1,100)</f>
        <v>32</v>
      </c>
      <c r="O21" s="58"/>
      <c r="P21" s="61"/>
      <c r="Q21" s="58">
        <f ca="1">RANDBETWEEN(0,99)</f>
        <v>39</v>
      </c>
      <c r="R21" s="58"/>
    </row>
    <row r="22" spans="1:18" ht="22.5" customHeight="1">
      <c r="A22" s="14">
        <v>17</v>
      </c>
      <c r="B22" s="38" t="str">
        <f ca="1">"La moitié de "&amp;N22+O22&amp;" est : ____"</f>
        <v>La moitié de 21 est : ____</v>
      </c>
      <c r="C22" s="39"/>
      <c r="D22" s="22">
        <v>42</v>
      </c>
      <c r="E22" s="38" t="str">
        <f ca="1">"Le quadruple de "&amp;Q22&amp;" est : ____"</f>
        <v>Le quadruple de 21 est : ____</v>
      </c>
      <c r="F22" s="38"/>
      <c r="G22" s="44"/>
      <c r="H22" s="62">
        <f ca="1">+(N22+O22)/2</f>
        <v>10.5</v>
      </c>
      <c r="I22" s="63"/>
      <c r="J22" s="63"/>
      <c r="K22" s="62">
        <f ca="1">+Q22*4</f>
        <v>84</v>
      </c>
      <c r="L22" s="61"/>
      <c r="M22" s="61"/>
      <c r="N22" s="58">
        <f ca="1">2*RANDBETWEEN(0,49)+1</f>
        <v>21</v>
      </c>
      <c r="O22" s="58"/>
      <c r="P22" s="61"/>
      <c r="Q22" s="58">
        <f ca="1">RANDBETWEEN(5,45)</f>
        <v>21</v>
      </c>
      <c r="R22" s="58"/>
    </row>
    <row r="23" spans="1:18" ht="22.5" customHeight="1">
      <c r="A23" s="14">
        <v>18</v>
      </c>
      <c r="B23" s="38" t="str">
        <f ca="1">"Le quart de "&amp;N23&amp;" est : ____"</f>
        <v>Le quart de 60 est : ____</v>
      </c>
      <c r="C23" s="39"/>
      <c r="D23" s="22">
        <v>43</v>
      </c>
      <c r="E23" s="38" t="str">
        <f ca="1">+Q23&amp;" x "&amp;R23*10&amp;" = ____"</f>
        <v>6 x 40 = ____</v>
      </c>
      <c r="F23" s="38"/>
      <c r="G23" s="44"/>
      <c r="H23" s="62">
        <f ca="1">+N23/4</f>
        <v>15</v>
      </c>
      <c r="I23" s="63"/>
      <c r="J23" s="63"/>
      <c r="K23" s="62">
        <f ca="1">+Q23*R23*10</f>
        <v>240</v>
      </c>
      <c r="L23" s="61"/>
      <c r="M23" s="61"/>
      <c r="N23" s="58">
        <f ca="1">RANDBETWEEN(5,25)*4</f>
        <v>60</v>
      </c>
      <c r="O23" s="58"/>
      <c r="P23" s="61"/>
      <c r="Q23" s="58">
        <f ca="1">RANDBETWEEN(2,9)</f>
        <v>6</v>
      </c>
      <c r="R23" s="58">
        <f ca="1">RANDBETWEEN(2,9)</f>
        <v>4</v>
      </c>
    </row>
    <row r="24" spans="1:18" ht="22.5" customHeight="1">
      <c r="A24" s="14">
        <v>19</v>
      </c>
      <c r="B24" s="38" t="str">
        <f ca="1">+N24*10&amp;" x "&amp;O24&amp;" = ____"</f>
        <v>90 x 4 = ____</v>
      </c>
      <c r="C24" s="39"/>
      <c r="D24" s="22">
        <v>44</v>
      </c>
      <c r="E24" s="38" t="str">
        <f ca="1">+Q24&amp;" : 10 = ____"</f>
        <v>7 : 10 = ____</v>
      </c>
      <c r="F24" s="38"/>
      <c r="G24" s="44"/>
      <c r="H24" s="62">
        <f ca="1">+N24*O24*10</f>
        <v>360</v>
      </c>
      <c r="I24" s="63"/>
      <c r="J24" s="63"/>
      <c r="K24" s="62">
        <f ca="1">+Q24/10</f>
        <v>0.7</v>
      </c>
      <c r="L24" s="61"/>
      <c r="M24" s="61"/>
      <c r="N24" s="58">
        <f ca="1">RANDBETWEEN(2,9)</f>
        <v>9</v>
      </c>
      <c r="O24" s="58">
        <f ca="1">RANDBETWEEN(2,9)</f>
        <v>4</v>
      </c>
      <c r="P24" s="61"/>
      <c r="Q24" s="58">
        <f ca="1">RANDBETWEEN(1,20)</f>
        <v>7</v>
      </c>
      <c r="R24" s="58"/>
    </row>
    <row r="25" spans="1:18" ht="22.5" customHeight="1">
      <c r="A25" s="14">
        <v>20</v>
      </c>
      <c r="B25" s="38" t="str">
        <f ca="1">+N25&amp;" : 10 = ____"</f>
        <v>22 : 10 = ____</v>
      </c>
      <c r="C25" s="39"/>
      <c r="D25" s="22">
        <v>45</v>
      </c>
      <c r="E25" s="38" t="str">
        <f ca="1">Q25/10&amp;" + "&amp;R25/10&amp;" = ____"</f>
        <v>11,6 + 2,6 = ____</v>
      </c>
      <c r="F25" s="38"/>
      <c r="G25" s="44"/>
      <c r="H25" s="62">
        <f ca="1">+N25/10</f>
        <v>2.2000000000000002</v>
      </c>
      <c r="I25" s="63"/>
      <c r="J25" s="63"/>
      <c r="K25" s="62">
        <f ca="1">+(Q25+R25)/10</f>
        <v>14.2</v>
      </c>
      <c r="L25" s="61"/>
      <c r="M25" s="61"/>
      <c r="N25" s="58">
        <f ca="1">RANDBETWEEN(1,99)</f>
        <v>22</v>
      </c>
      <c r="O25" s="58">
        <f ca="1">RANDBETWEEN(6,9)</f>
        <v>8</v>
      </c>
      <c r="P25" s="61"/>
      <c r="Q25" s="58">
        <f ca="1">RANDBETWEEN(1,200)</f>
        <v>116</v>
      </c>
      <c r="R25" s="58">
        <f ca="1">RANDBETWEEN(1,100)</f>
        <v>26</v>
      </c>
    </row>
    <row r="26" spans="1:18" ht="22.5" customHeight="1">
      <c r="A26" s="14">
        <v>21</v>
      </c>
      <c r="B26" s="38" t="str">
        <f ca="1">N26/10&amp;" + "&amp;O26/10&amp;" = ____"</f>
        <v>6,9 + 1,6 = ____</v>
      </c>
      <c r="C26" s="39"/>
      <c r="D26" s="22">
        <v>46</v>
      </c>
      <c r="E26" s="38" t="str">
        <f ca="1">Q26/100&amp;" + ____ = "&amp;INT(Q26/100)+1</f>
        <v>3,28 + ____ = 4</v>
      </c>
      <c r="F26" s="40"/>
      <c r="G26" s="45"/>
      <c r="H26" s="62">
        <f ca="1">+(N26+O26)/10</f>
        <v>8.5</v>
      </c>
      <c r="I26" s="63"/>
      <c r="J26" s="63"/>
      <c r="K26" s="62">
        <f ca="1">+INT(Q26/100)+1-Q26/100</f>
        <v>0.7200000000000002</v>
      </c>
      <c r="L26" s="61"/>
      <c r="M26" s="61"/>
      <c r="N26" s="58">
        <f ca="1">RANDBETWEEN(1,100)</f>
        <v>69</v>
      </c>
      <c r="O26" s="58">
        <f ca="1">RANDBETWEEN(1,100)</f>
        <v>16</v>
      </c>
      <c r="P26" s="61"/>
      <c r="Q26" s="58">
        <f ca="1">RANDBETWEEN(10,1000)</f>
        <v>328</v>
      </c>
      <c r="R26" s="58"/>
    </row>
    <row r="27" spans="1:18" ht="22.5" customHeight="1">
      <c r="A27" s="14">
        <v>22</v>
      </c>
      <c r="B27" s="38" t="str">
        <f ca="1">N27/100&amp;" + ____ = "&amp;INT(N27/100)+1</f>
        <v>2,8 + ____ = 3</v>
      </c>
      <c r="C27" s="39"/>
      <c r="D27" s="22">
        <v>47</v>
      </c>
      <c r="E27" s="38" t="str">
        <f ca="1">"La moitié de "&amp;Q27+R27&amp;" est : ____"</f>
        <v>La moitié de 29 est : ____</v>
      </c>
      <c r="F27" s="40"/>
      <c r="G27" s="45"/>
      <c r="H27" s="62">
        <f ca="1">+INT(N27/100)+1-N27/100</f>
        <v>0.20000000000000018</v>
      </c>
      <c r="I27" s="63"/>
      <c r="J27" s="63"/>
      <c r="K27" s="62">
        <f ca="1">+(Q27+R27)/2</f>
        <v>14.5</v>
      </c>
      <c r="L27" s="61"/>
      <c r="M27" s="61"/>
      <c r="N27" s="58">
        <f ca="1">RANDBETWEEN(10,1000)</f>
        <v>280</v>
      </c>
      <c r="O27" s="58"/>
      <c r="P27" s="61"/>
      <c r="Q27" s="58">
        <f ca="1">RANDBETWEEN(0,99)</f>
        <v>29</v>
      </c>
      <c r="R27" s="58"/>
    </row>
    <row r="28" spans="1:18" ht="22.5" customHeight="1">
      <c r="A28" s="14">
        <v>23</v>
      </c>
      <c r="B28" s="38" t="str">
        <f ca="1">"La moitié de "&amp;N28+O28&amp;" est : ____"</f>
        <v>La moitié de 49 est : ____</v>
      </c>
      <c r="C28" s="39"/>
      <c r="D28" s="22">
        <v>48</v>
      </c>
      <c r="E28" s="38" t="str">
        <f ca="1">"Le quart de "&amp;Q28&amp;" est : ____"</f>
        <v>Le quart de 36 est : ____</v>
      </c>
      <c r="F28" s="40"/>
      <c r="G28" s="45"/>
      <c r="H28" s="62">
        <f ca="1">+(N28+O28)/2</f>
        <v>24.5</v>
      </c>
      <c r="I28" s="63"/>
      <c r="J28" s="63"/>
      <c r="K28" s="62">
        <f ca="1">+Q28/4</f>
        <v>9</v>
      </c>
      <c r="L28" s="61"/>
      <c r="M28" s="61"/>
      <c r="N28" s="58">
        <f ca="1">RANDBETWEEN(0,99)</f>
        <v>49</v>
      </c>
      <c r="O28" s="58"/>
      <c r="P28" s="61"/>
      <c r="Q28" s="58">
        <f ca="1">RANDBETWEEN(5,25)*4</f>
        <v>36</v>
      </c>
      <c r="R28" s="58"/>
    </row>
    <row r="29" spans="1:18" ht="22.5" customHeight="1">
      <c r="A29" s="14">
        <v>24</v>
      </c>
      <c r="B29" s="38" t="str">
        <f ca="1">"Le quart de "&amp;N29&amp;" est : ____"</f>
        <v>Le quart de 20 est : ____</v>
      </c>
      <c r="C29" s="39"/>
      <c r="D29" s="22">
        <v>49</v>
      </c>
      <c r="E29" s="38" t="str">
        <f ca="1">+Q29*10&amp;" x "&amp;R29&amp;" = ____"</f>
        <v>20 x 9 = ____</v>
      </c>
      <c r="F29" s="40"/>
      <c r="G29" s="45"/>
      <c r="H29" s="62">
        <f ca="1">+N29/4</f>
        <v>5</v>
      </c>
      <c r="I29" s="63"/>
      <c r="J29" s="63"/>
      <c r="K29" s="62">
        <f ca="1">+Q29*R29*10</f>
        <v>180</v>
      </c>
      <c r="L29" s="61"/>
      <c r="M29" s="61"/>
      <c r="N29" s="58">
        <f ca="1">RANDBETWEEN(5,25)*4</f>
        <v>20</v>
      </c>
      <c r="O29" s="58"/>
      <c r="P29" s="61"/>
      <c r="Q29" s="58">
        <f ca="1">RANDBETWEEN(2,9)</f>
        <v>2</v>
      </c>
      <c r="R29" s="58">
        <f ca="1">RANDBETWEEN(2,9)</f>
        <v>9</v>
      </c>
    </row>
    <row r="30" spans="1:18" ht="22.5" customHeight="1">
      <c r="A30" s="14">
        <v>25</v>
      </c>
      <c r="B30" s="38" t="str">
        <f ca="1">+N30&amp;" x "&amp;O30*10&amp;" = ____"</f>
        <v>7 x 80 = ____</v>
      </c>
      <c r="C30" s="39"/>
      <c r="D30" s="22">
        <v>50</v>
      </c>
      <c r="E30" s="38" t="str">
        <f ca="1">+Q30&amp;" : 10 = ____"</f>
        <v>82 : 10 = ____</v>
      </c>
      <c r="F30" s="40"/>
      <c r="G30" s="45"/>
      <c r="H30" s="62">
        <f ca="1">+N30*O30*10</f>
        <v>560</v>
      </c>
      <c r="I30" s="63"/>
      <c r="J30" s="63"/>
      <c r="K30" s="62">
        <f ca="1">+Q30/10</f>
        <v>8.1999999999999993</v>
      </c>
      <c r="L30" s="61"/>
      <c r="M30" s="61"/>
      <c r="N30" s="58">
        <f ca="1">RANDBETWEEN(2,9)</f>
        <v>7</v>
      </c>
      <c r="O30" s="58">
        <f ca="1">RANDBETWEEN(2,9)</f>
        <v>8</v>
      </c>
      <c r="P30" s="61"/>
      <c r="Q30" s="58">
        <f ca="1">RANDBETWEEN(1,99)</f>
        <v>82</v>
      </c>
      <c r="R30" s="58"/>
    </row>
    <row r="31" spans="1:18">
      <c r="A31" s="10"/>
      <c r="B31" s="38"/>
      <c r="C31" s="33"/>
      <c r="D31" s="35"/>
      <c r="E31" s="34"/>
      <c r="F31" s="34"/>
      <c r="G31" s="43"/>
      <c r="H31" s="46"/>
      <c r="Q31" s="31"/>
      <c r="R31" s="31"/>
    </row>
    <row r="32" spans="1:18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>
      <c r="A34" s="97"/>
      <c r="B34" s="97"/>
      <c r="C34" s="34"/>
      <c r="D34" s="35"/>
      <c r="E34" s="34"/>
      <c r="F34" s="34"/>
      <c r="G34" s="43"/>
      <c r="H34" s="46"/>
      <c r="Q34" s="31"/>
      <c r="R34" s="31"/>
    </row>
    <row r="35" spans="1:18">
      <c r="A35" s="97"/>
      <c r="B35" s="97"/>
      <c r="C35" s="34"/>
      <c r="D35" s="35"/>
      <c r="E35" s="34"/>
      <c r="F35" s="34"/>
      <c r="G35" s="43"/>
      <c r="H35" s="46"/>
      <c r="Q35" s="31"/>
      <c r="R35" s="31"/>
    </row>
    <row r="36" spans="1:18">
      <c r="A36" s="96"/>
      <c r="B36" s="96"/>
      <c r="C36" s="34"/>
      <c r="D36" s="35"/>
      <c r="E36" s="34"/>
      <c r="F36" s="34"/>
      <c r="G36" s="43"/>
    </row>
    <row r="37" spans="1:18">
      <c r="A37" s="97"/>
      <c r="B37" s="97"/>
      <c r="C37" s="34"/>
      <c r="D37" s="35"/>
      <c r="E37" s="34"/>
      <c r="F37" s="34"/>
      <c r="G37" s="43"/>
    </row>
    <row r="38" spans="1:18">
      <c r="A38" s="97"/>
      <c r="B38" s="97"/>
      <c r="C38" s="34"/>
      <c r="D38" s="35"/>
      <c r="E38" s="34"/>
      <c r="F38" s="34"/>
      <c r="G38" s="43"/>
    </row>
    <row r="39" spans="1:18">
      <c r="D39" s="36"/>
    </row>
    <row r="40" spans="1:18">
      <c r="D40" s="36"/>
    </row>
    <row r="41" spans="1:18">
      <c r="D41" s="36"/>
    </row>
    <row r="42" spans="1:18">
      <c r="D42" s="36"/>
    </row>
    <row r="43" spans="1:18">
      <c r="B43" s="37"/>
      <c r="D43" s="36"/>
    </row>
    <row r="44" spans="1:18">
      <c r="D44" s="36"/>
    </row>
    <row r="45" spans="1:18">
      <c r="D45" s="36"/>
    </row>
    <row r="46" spans="1:18">
      <c r="D46" s="36"/>
    </row>
    <row r="47" spans="1:18">
      <c r="D47" s="36"/>
    </row>
    <row r="48" spans="1:18">
      <c r="D48" s="36"/>
    </row>
    <row r="49" spans="4:4">
      <c r="D49" s="36"/>
    </row>
    <row r="50" spans="4:4">
      <c r="D50" s="36"/>
    </row>
    <row r="51" spans="4:4">
      <c r="D51" s="36"/>
    </row>
    <row r="52" spans="4:4">
      <c r="D52" s="36"/>
    </row>
    <row r="53" spans="4:4">
      <c r="D53" s="36"/>
    </row>
    <row r="54" spans="4:4">
      <c r="D54" s="36"/>
    </row>
    <row r="55" spans="4:4">
      <c r="D55" s="36"/>
    </row>
    <row r="56" spans="4:4">
      <c r="D56" s="36"/>
    </row>
    <row r="57" spans="4:4">
      <c r="D57" s="36"/>
    </row>
    <row r="58" spans="4:4">
      <c r="D58" s="36"/>
    </row>
    <row r="59" spans="4:4">
      <c r="D59" s="36"/>
    </row>
    <row r="60" spans="4:4">
      <c r="D60" s="36"/>
    </row>
    <row r="61" spans="4:4">
      <c r="D61" s="36"/>
    </row>
    <row r="62" spans="4:4">
      <c r="D62" s="36"/>
    </row>
    <row r="63" spans="4:4">
      <c r="D63" s="36"/>
    </row>
    <row r="64" spans="4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  <row r="405" spans="4:4">
      <c r="D405" s="36"/>
    </row>
    <row r="406" spans="4:4">
      <c r="D406" s="36"/>
    </row>
    <row r="407" spans="4:4">
      <c r="D407" s="36"/>
    </row>
    <row r="408" spans="4:4">
      <c r="D408" s="36"/>
    </row>
    <row r="409" spans="4:4">
      <c r="D409" s="36"/>
    </row>
    <row r="410" spans="4:4">
      <c r="D410" s="36"/>
    </row>
    <row r="411" spans="4:4">
      <c r="D411" s="36"/>
    </row>
    <row r="412" spans="4:4">
      <c r="D412" s="36"/>
    </row>
    <row r="413" spans="4:4">
      <c r="D413" s="36"/>
    </row>
    <row r="414" spans="4:4">
      <c r="D414" s="36"/>
    </row>
    <row r="415" spans="4:4">
      <c r="D415" s="36"/>
    </row>
    <row r="416" spans="4:4">
      <c r="D416" s="36"/>
    </row>
    <row r="417" spans="4:4">
      <c r="D417" s="36"/>
    </row>
    <row r="418" spans="4:4">
      <c r="D418" s="36"/>
    </row>
    <row r="419" spans="4:4">
      <c r="D419" s="36"/>
    </row>
    <row r="420" spans="4:4">
      <c r="D420" s="36"/>
    </row>
    <row r="421" spans="4:4">
      <c r="D421" s="36"/>
    </row>
    <row r="422" spans="4:4">
      <c r="D422" s="36"/>
    </row>
    <row r="423" spans="4:4">
      <c r="D423" s="36"/>
    </row>
    <row r="424" spans="4:4">
      <c r="D424" s="36"/>
    </row>
    <row r="425" spans="4:4">
      <c r="D425" s="36"/>
    </row>
    <row r="426" spans="4:4">
      <c r="D426" s="36"/>
    </row>
    <row r="427" spans="4:4">
      <c r="D427" s="36"/>
    </row>
    <row r="428" spans="4:4">
      <c r="D428" s="36"/>
    </row>
    <row r="429" spans="4:4">
      <c r="D429" s="36"/>
    </row>
    <row r="430" spans="4:4">
      <c r="D430" s="36"/>
    </row>
    <row r="431" spans="4:4">
      <c r="D431" s="36"/>
    </row>
    <row r="432" spans="4:4">
      <c r="D432" s="36"/>
    </row>
    <row r="433" spans="4:4">
      <c r="D433" s="36"/>
    </row>
    <row r="434" spans="4:4">
      <c r="D434" s="36"/>
    </row>
    <row r="435" spans="4:4">
      <c r="D435" s="36"/>
    </row>
    <row r="436" spans="4:4">
      <c r="D436" s="36"/>
    </row>
    <row r="437" spans="4:4">
      <c r="D437" s="36"/>
    </row>
    <row r="438" spans="4:4">
      <c r="D438" s="36"/>
    </row>
    <row r="439" spans="4:4">
      <c r="D439" s="36"/>
    </row>
    <row r="440" spans="4:4">
      <c r="D440" s="36"/>
    </row>
    <row r="441" spans="4:4">
      <c r="D441" s="36"/>
    </row>
    <row r="442" spans="4:4">
      <c r="D442" s="36"/>
    </row>
    <row r="443" spans="4:4">
      <c r="D443" s="36"/>
    </row>
    <row r="444" spans="4:4">
      <c r="D444" s="36"/>
    </row>
    <row r="445" spans="4:4">
      <c r="D445" s="36"/>
    </row>
    <row r="446" spans="4:4">
      <c r="D446" s="36"/>
    </row>
    <row r="447" spans="4:4">
      <c r="D447" s="36"/>
    </row>
    <row r="448" spans="4:4">
      <c r="D448" s="36"/>
    </row>
    <row r="449" spans="4:4">
      <c r="D449" s="36"/>
    </row>
    <row r="450" spans="4:4">
      <c r="D450" s="36"/>
    </row>
    <row r="451" spans="4:4">
      <c r="D451" s="36"/>
    </row>
    <row r="452" spans="4:4">
      <c r="D452" s="36"/>
    </row>
    <row r="453" spans="4:4">
      <c r="D453" s="36"/>
    </row>
    <row r="454" spans="4:4">
      <c r="D454" s="36"/>
    </row>
    <row r="455" spans="4:4">
      <c r="D455" s="36"/>
    </row>
    <row r="456" spans="4:4">
      <c r="D456" s="36"/>
    </row>
    <row r="457" spans="4:4">
      <c r="D457" s="36"/>
    </row>
    <row r="458" spans="4:4">
      <c r="D458" s="36"/>
    </row>
    <row r="459" spans="4:4">
      <c r="D459" s="36"/>
    </row>
    <row r="460" spans="4:4">
      <c r="D460" s="36"/>
    </row>
    <row r="461" spans="4:4">
      <c r="D461" s="36"/>
    </row>
    <row r="462" spans="4:4">
      <c r="D462" s="36"/>
    </row>
    <row r="463" spans="4:4">
      <c r="D463" s="36"/>
    </row>
    <row r="464" spans="4:4">
      <c r="D464" s="36"/>
    </row>
    <row r="465" spans="4:4">
      <c r="D465" s="36"/>
    </row>
    <row r="466" spans="4:4">
      <c r="D466" s="36"/>
    </row>
    <row r="467" spans="4:4">
      <c r="D467" s="36"/>
    </row>
    <row r="468" spans="4:4">
      <c r="D468" s="36"/>
    </row>
    <row r="469" spans="4:4">
      <c r="D469" s="36"/>
    </row>
    <row r="470" spans="4:4">
      <c r="D470" s="36"/>
    </row>
    <row r="471" spans="4:4">
      <c r="D471" s="36"/>
    </row>
    <row r="472" spans="4:4">
      <c r="D472" s="36"/>
    </row>
    <row r="473" spans="4:4">
      <c r="D473" s="36"/>
    </row>
    <row r="474" spans="4:4">
      <c r="D474" s="36"/>
    </row>
    <row r="475" spans="4:4">
      <c r="D475" s="36"/>
    </row>
    <row r="476" spans="4:4">
      <c r="D476" s="36"/>
    </row>
    <row r="477" spans="4:4">
      <c r="D477" s="36"/>
    </row>
    <row r="478" spans="4:4">
      <c r="D478" s="36"/>
    </row>
    <row r="479" spans="4:4">
      <c r="D479" s="36"/>
    </row>
    <row r="480" spans="4:4">
      <c r="D480" s="36"/>
    </row>
    <row r="481" spans="4:4">
      <c r="D481" s="36"/>
    </row>
    <row r="482" spans="4:4">
      <c r="D482" s="36"/>
    </row>
    <row r="483" spans="4:4">
      <c r="D483" s="36"/>
    </row>
    <row r="484" spans="4:4">
      <c r="D484" s="36"/>
    </row>
    <row r="485" spans="4:4">
      <c r="D485" s="36"/>
    </row>
    <row r="486" spans="4:4">
      <c r="D486" s="36"/>
    </row>
    <row r="487" spans="4:4">
      <c r="D487" s="36"/>
    </row>
    <row r="488" spans="4:4">
      <c r="D488" s="36"/>
    </row>
    <row r="489" spans="4:4">
      <c r="D489" s="36"/>
    </row>
    <row r="490" spans="4:4">
      <c r="D490" s="36"/>
    </row>
    <row r="491" spans="4:4">
      <c r="D491" s="36"/>
    </row>
    <row r="492" spans="4:4">
      <c r="D492" s="36"/>
    </row>
    <row r="493" spans="4:4">
      <c r="D493" s="36"/>
    </row>
    <row r="494" spans="4:4">
      <c r="D494" s="36"/>
    </row>
    <row r="495" spans="4:4">
      <c r="D495" s="36"/>
    </row>
    <row r="496" spans="4:4">
      <c r="D496" s="36"/>
    </row>
    <row r="497" spans="4:4">
      <c r="D497" s="36"/>
    </row>
    <row r="498" spans="4:4">
      <c r="D498" s="36"/>
    </row>
    <row r="499" spans="4:4">
      <c r="D499" s="36"/>
    </row>
    <row r="500" spans="4:4">
      <c r="D500" s="36"/>
    </row>
    <row r="501" spans="4:4">
      <c r="D501" s="36"/>
    </row>
    <row r="502" spans="4:4">
      <c r="D502" s="36"/>
    </row>
    <row r="503" spans="4:4">
      <c r="D503" s="36"/>
    </row>
    <row r="504" spans="4:4">
      <c r="D504" s="36"/>
    </row>
    <row r="505" spans="4:4">
      <c r="D505" s="36"/>
    </row>
    <row r="506" spans="4:4">
      <c r="D506" s="36"/>
    </row>
    <row r="507" spans="4:4">
      <c r="D507" s="36"/>
    </row>
    <row r="508" spans="4:4">
      <c r="D508" s="36"/>
    </row>
    <row r="509" spans="4:4">
      <c r="D509" s="36"/>
    </row>
    <row r="510" spans="4:4">
      <c r="D510" s="36"/>
    </row>
    <row r="511" spans="4:4">
      <c r="D511" s="36"/>
    </row>
    <row r="512" spans="4:4">
      <c r="D512" s="36"/>
    </row>
    <row r="513" spans="4:4">
      <c r="D513" s="36"/>
    </row>
    <row r="514" spans="4:4">
      <c r="D514" s="36"/>
    </row>
    <row r="515" spans="4:4">
      <c r="D515" s="36"/>
    </row>
    <row r="516" spans="4:4">
      <c r="D516" s="36"/>
    </row>
    <row r="517" spans="4:4">
      <c r="D517" s="36"/>
    </row>
    <row r="518" spans="4:4">
      <c r="D518" s="36"/>
    </row>
    <row r="519" spans="4:4">
      <c r="D519" s="36"/>
    </row>
    <row r="520" spans="4:4">
      <c r="D520" s="36"/>
    </row>
    <row r="521" spans="4:4">
      <c r="D521" s="36"/>
    </row>
    <row r="522" spans="4:4">
      <c r="D522" s="36"/>
    </row>
    <row r="523" spans="4:4">
      <c r="D523" s="36"/>
    </row>
    <row r="524" spans="4:4">
      <c r="D524" s="36"/>
    </row>
    <row r="525" spans="4:4">
      <c r="D525" s="36"/>
    </row>
    <row r="526" spans="4:4">
      <c r="D526" s="36"/>
    </row>
    <row r="527" spans="4:4">
      <c r="D527" s="36"/>
    </row>
    <row r="528" spans="4:4">
      <c r="D528" s="36"/>
    </row>
    <row r="529" spans="4:4">
      <c r="D529" s="36"/>
    </row>
    <row r="530" spans="4:4">
      <c r="D530" s="36"/>
    </row>
    <row r="531" spans="4:4">
      <c r="D531" s="36"/>
    </row>
    <row r="532" spans="4:4">
      <c r="D532" s="36"/>
    </row>
    <row r="533" spans="4:4">
      <c r="D533" s="36"/>
    </row>
    <row r="534" spans="4:4">
      <c r="D534" s="36"/>
    </row>
    <row r="535" spans="4:4">
      <c r="D535" s="36"/>
    </row>
    <row r="536" spans="4:4">
      <c r="D536" s="36"/>
    </row>
    <row r="537" spans="4:4">
      <c r="D537" s="36"/>
    </row>
    <row r="538" spans="4:4">
      <c r="D538" s="36"/>
    </row>
    <row r="539" spans="4:4">
      <c r="D539" s="36"/>
    </row>
    <row r="540" spans="4:4">
      <c r="D540" s="36"/>
    </row>
    <row r="541" spans="4:4">
      <c r="D541" s="36"/>
    </row>
    <row r="542" spans="4:4">
      <c r="D542" s="36"/>
    </row>
    <row r="543" spans="4:4">
      <c r="D543" s="36"/>
    </row>
    <row r="544" spans="4:4">
      <c r="D544" s="36"/>
    </row>
    <row r="545" spans="4:4">
      <c r="D545" s="36"/>
    </row>
    <row r="546" spans="4:4">
      <c r="D546" s="36"/>
    </row>
  </sheetData>
  <mergeCells count="10">
    <mergeCell ref="A34:B34"/>
    <mergeCell ref="A35:B35"/>
    <mergeCell ref="A36:B36"/>
    <mergeCell ref="A37:B37"/>
    <mergeCell ref="A38:B38"/>
    <mergeCell ref="A2:F2"/>
    <mergeCell ref="H2:K2"/>
    <mergeCell ref="A3:F3"/>
    <mergeCell ref="H4:K4"/>
    <mergeCell ref="N5:O5"/>
  </mergeCells>
  <pageMargins left="0.43" right="0.34" top="0.45" bottom="0.75" header="0.3" footer="0.3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workbookViewId="0">
      <selection activeCell="A3" sqref="A3:F3"/>
    </sheetView>
  </sheetViews>
  <sheetFormatPr baseColWidth="10" defaultRowHeight="14" x14ac:dyDescent="0"/>
  <cols>
    <col min="1" max="1" width="4.6640625" style="9" customWidth="1"/>
    <col min="2" max="2" width="25" style="30" customWidth="1"/>
    <col min="3" max="3" width="5" style="30" customWidth="1"/>
    <col min="4" max="4" width="5" style="37" customWidth="1"/>
    <col min="5" max="5" width="28.5" style="30" customWidth="1"/>
    <col min="6" max="6" width="10" style="30" customWidth="1"/>
    <col min="7" max="7" width="1.33203125" style="30" customWidth="1"/>
    <col min="8" max="8" width="7.5" style="30" customWidth="1"/>
    <col min="9" max="9" width="1.1640625" style="30" hidden="1" customWidth="1"/>
    <col min="10" max="10" width="1.5" style="30" hidden="1" customWidth="1"/>
    <col min="11" max="11" width="8.5" style="30" customWidth="1"/>
    <col min="12" max="13" width="2.5" style="31" hidden="1" customWidth="1"/>
    <col min="14" max="15" width="6.33203125" style="31" hidden="1" customWidth="1"/>
    <col min="16" max="16" width="8.83203125" style="30" hidden="1" customWidth="1"/>
    <col min="17" max="18" width="7.5" style="30" hidden="1" customWidth="1"/>
    <col min="19" max="16384" width="10.83203125" style="30"/>
  </cols>
  <sheetData>
    <row r="1" spans="1:18">
      <c r="A1" s="48"/>
      <c r="B1" s="49"/>
      <c r="C1" s="49"/>
      <c r="D1" s="50"/>
      <c r="E1" s="49"/>
      <c r="F1" s="64" t="str">
        <f ca="1">"Série "&amp;O1</f>
        <v>Série 725</v>
      </c>
      <c r="G1" s="49"/>
      <c r="N1" s="30">
        <f ca="1">RAND()</f>
        <v>0.72514470828451061</v>
      </c>
      <c r="O1" s="31">
        <f ca="1">ROUND(+N1*1000,0)</f>
        <v>725</v>
      </c>
    </row>
    <row r="2" spans="1:18" ht="27.75" customHeight="1">
      <c r="A2" s="103" t="str">
        <f>"Super défi  : 50 calculs en 5 minutes"</f>
        <v>Super défi  : 50 calculs en 5 minutes</v>
      </c>
      <c r="B2" s="103"/>
      <c r="C2" s="103"/>
      <c r="D2" s="103"/>
      <c r="E2" s="103"/>
      <c r="F2" s="103"/>
      <c r="G2" s="51"/>
      <c r="H2" s="99" t="str">
        <f ca="1">"série "&amp;O1</f>
        <v>série 725</v>
      </c>
      <c r="I2" s="99"/>
      <c r="J2" s="99"/>
      <c r="K2" s="99"/>
    </row>
    <row r="3" spans="1:18">
      <c r="A3" s="104"/>
      <c r="B3" s="104"/>
      <c r="C3" s="104"/>
      <c r="D3" s="104"/>
      <c r="E3" s="104"/>
      <c r="F3" s="105"/>
      <c r="G3" s="52"/>
      <c r="H3" s="41"/>
      <c r="I3" s="41"/>
    </row>
    <row r="4" spans="1:18">
      <c r="A4" s="53"/>
      <c r="B4" s="54"/>
      <c r="C4" s="54"/>
      <c r="D4" s="55"/>
      <c r="E4" s="54"/>
      <c r="F4" s="54"/>
      <c r="G4" s="52"/>
      <c r="H4" s="102" t="s">
        <v>4</v>
      </c>
      <c r="I4" s="102"/>
      <c r="J4" s="102"/>
      <c r="K4" s="102"/>
      <c r="L4" s="30"/>
      <c r="M4" s="30"/>
      <c r="N4" s="30"/>
      <c r="O4" s="30"/>
    </row>
    <row r="5" spans="1:18" ht="15" customHeight="1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2" t="s">
        <v>0</v>
      </c>
      <c r="O5" s="13"/>
      <c r="Q5" s="57" t="s">
        <v>1</v>
      </c>
      <c r="R5" s="31"/>
    </row>
    <row r="6" spans="1:18" ht="22.5" customHeight="1">
      <c r="A6" s="14">
        <v>1</v>
      </c>
      <c r="B6" s="38" t="str">
        <f ca="1">N6&amp;" x "&amp;O6&amp;" = ____"</f>
        <v>5 x 6 = ____</v>
      </c>
      <c r="C6" s="39"/>
      <c r="D6" s="22">
        <v>26</v>
      </c>
      <c r="E6" s="38" t="str">
        <f ca="1">Q6&amp;" : "&amp;R6&amp;" ? q= ____ r=____"</f>
        <v>9 : 2 ? q= ____ r=____</v>
      </c>
      <c r="F6" s="38"/>
      <c r="G6" s="44"/>
      <c r="H6" s="46">
        <f ca="1">+N6*O6</f>
        <v>30</v>
      </c>
      <c r="I6" s="47"/>
      <c r="J6" s="47"/>
      <c r="K6" s="46" t="str">
        <f ca="1">"q="&amp;+INT(Q6/R6)&amp;" r="&amp;(Q6-R6*INT(Q6/R6))</f>
        <v>q=4 r=1</v>
      </c>
      <c r="L6" s="30"/>
      <c r="M6" s="30"/>
      <c r="N6" s="31">
        <f ca="1">RANDBETWEEN(2,8)</f>
        <v>5</v>
      </c>
      <c r="O6" s="31">
        <f ca="1">RANDBETWEEN(6,9)</f>
        <v>6</v>
      </c>
      <c r="Q6" s="31">
        <f ca="1">+R6*RANDBETWEEN(2,9)+RANDBETWEEN(1,R6-1)</f>
        <v>9</v>
      </c>
      <c r="R6" s="31">
        <f ca="1">RANDBETWEEN(2,9)</f>
        <v>2</v>
      </c>
    </row>
    <row r="7" spans="1:18" ht="22.5" customHeight="1">
      <c r="A7" s="14">
        <v>2</v>
      </c>
      <c r="B7" s="38" t="str">
        <f ca="1">N7+O7&amp;" pour aller à "&amp;N7+10&amp;" : ____"</f>
        <v>88 pour aller à 90 : ____</v>
      </c>
      <c r="C7" s="39"/>
      <c r="D7" s="22">
        <v>27</v>
      </c>
      <c r="E7" s="38" t="str">
        <f ca="1">Q7&amp;" x 20 = ____"</f>
        <v>53 x 20 = ____</v>
      </c>
      <c r="F7" s="38"/>
      <c r="G7" s="44"/>
      <c r="H7" s="46">
        <f ca="1">10-O7</f>
        <v>2</v>
      </c>
      <c r="I7" s="47"/>
      <c r="J7" s="47"/>
      <c r="K7" s="46">
        <f ca="1">+Q7*20</f>
        <v>1060</v>
      </c>
      <c r="L7" s="30"/>
      <c r="M7" s="30"/>
      <c r="N7" s="31">
        <f ca="1">RANDBETWEEN(1,9)*10</f>
        <v>80</v>
      </c>
      <c r="O7" s="31">
        <f ca="1">RANDBETWEEN(0,9)</f>
        <v>8</v>
      </c>
      <c r="Q7" s="31">
        <f ca="1">RANDBETWEEN(11,99)</f>
        <v>53</v>
      </c>
      <c r="R7" s="31"/>
    </row>
    <row r="8" spans="1:18" ht="22.5" customHeight="1">
      <c r="A8" s="14">
        <v>3</v>
      </c>
      <c r="B8" s="38" t="str">
        <f ca="1">N8&amp;" + "&amp;O8&amp;" = ____"</f>
        <v>62 + 50 = ____</v>
      </c>
      <c r="C8" s="39"/>
      <c r="D8" s="22">
        <v>28</v>
      </c>
      <c r="E8" s="38" t="str">
        <f ca="1">+Q8&amp;" x 25 = ____"</f>
        <v>8 x 25 = ____</v>
      </c>
      <c r="F8" s="38"/>
      <c r="G8" s="44"/>
      <c r="H8" s="46">
        <f ca="1">+N8+O8</f>
        <v>112</v>
      </c>
      <c r="I8" s="47"/>
      <c r="J8" s="47"/>
      <c r="K8" s="46">
        <f ca="1">+Q8*25</f>
        <v>200</v>
      </c>
      <c r="L8" s="30"/>
      <c r="M8" s="30"/>
      <c r="N8" s="31">
        <f ca="1">RANDBETWEEN(21,99)</f>
        <v>62</v>
      </c>
      <c r="O8" s="31">
        <f ca="1">RANDBETWEEN(1,9)*10</f>
        <v>50</v>
      </c>
      <c r="Q8" s="31">
        <f ca="1">RANDBETWEEN(2,9)</f>
        <v>8</v>
      </c>
      <c r="R8" s="31"/>
    </row>
    <row r="9" spans="1:18" ht="22.5" customHeight="1">
      <c r="A9" s="14">
        <v>4</v>
      </c>
      <c r="B9" s="38" t="str">
        <f ca="1">N9*100+O9&amp;" + ____ = "&amp;(N9+1)*100</f>
        <v>290 + ____ = 300</v>
      </c>
      <c r="C9" s="39"/>
      <c r="D9" s="22">
        <v>29</v>
      </c>
      <c r="E9" s="38" t="str">
        <f ca="1">Q9&amp;" - "&amp;R9&amp;" = ____"</f>
        <v>832 - 20 = ____</v>
      </c>
      <c r="F9" s="38"/>
      <c r="G9" s="44"/>
      <c r="H9" s="46">
        <f ca="1">100-O9</f>
        <v>10</v>
      </c>
      <c r="I9" s="47"/>
      <c r="J9" s="47"/>
      <c r="K9" s="46">
        <f ca="1">+Q9-R9</f>
        <v>812</v>
      </c>
      <c r="L9" s="30"/>
      <c r="M9" s="30"/>
      <c r="N9" s="31">
        <f ca="1">RANDBETWEEN(1,9)</f>
        <v>2</v>
      </c>
      <c r="O9" s="31">
        <f ca="1">RANDBETWEEN(1,9)*10</f>
        <v>90</v>
      </c>
      <c r="Q9" s="31">
        <f ca="1">RANDBETWEEN(100,999)</f>
        <v>832</v>
      </c>
      <c r="R9" s="31">
        <f ca="1">RANDBETWEEN(2,9)*10</f>
        <v>20</v>
      </c>
    </row>
    <row r="10" spans="1:18" ht="22.5" customHeight="1">
      <c r="A10" s="14">
        <v>5</v>
      </c>
      <c r="B10" s="38" t="str">
        <f ca="1">+N10&amp;" x 10 = ____"</f>
        <v>11 x 10 = ____</v>
      </c>
      <c r="C10" s="39"/>
      <c r="D10" s="22">
        <v>30</v>
      </c>
      <c r="E10" s="38" t="str">
        <f ca="1">Q10&amp;" : "&amp;R10&amp;" ? q= ____ r=____"</f>
        <v>22 : 5 ? q= ____ r=____</v>
      </c>
      <c r="F10" s="38"/>
      <c r="G10" s="44"/>
      <c r="H10" s="46">
        <f ca="1">+N10*10</f>
        <v>110</v>
      </c>
      <c r="I10" s="47"/>
      <c r="J10" s="47"/>
      <c r="K10" s="46" t="str">
        <f ca="1">"q="&amp;+INT(Q10/R10)&amp;" r="&amp;(Q10-R10*INT(Q10/R10))</f>
        <v>q=4 r=2</v>
      </c>
      <c r="L10" s="30"/>
      <c r="M10" s="30"/>
      <c r="N10" s="31">
        <f ca="1">RANDBETWEEN(5,12)</f>
        <v>11</v>
      </c>
      <c r="Q10" s="31">
        <f ca="1">+R10*RANDBETWEEN(2,9)+RANDBETWEEN(1,R10-1)</f>
        <v>22</v>
      </c>
      <c r="R10" s="31">
        <f ca="1">RANDBETWEEN(2,9)</f>
        <v>5</v>
      </c>
    </row>
    <row r="11" spans="1:18" ht="22.5" customHeight="1">
      <c r="A11" s="14">
        <v>6</v>
      </c>
      <c r="B11" s="38" t="str">
        <f ca="1">"Le double de "&amp;N11*10&amp;" est : ____"</f>
        <v>Le double de 120 est : ____</v>
      </c>
      <c r="C11" s="39"/>
      <c r="D11" s="22">
        <v>31</v>
      </c>
      <c r="E11" s="38" t="str">
        <f ca="1">"La moitié de "&amp;Q11&amp;" est : ____"</f>
        <v>La moitié de 310 est : ____</v>
      </c>
      <c r="F11" s="38"/>
      <c r="G11" s="44"/>
      <c r="H11" s="46">
        <f ca="1">+N11*20</f>
        <v>240</v>
      </c>
      <c r="I11" s="46"/>
      <c r="J11" s="46"/>
      <c r="K11" s="46">
        <f ca="1">+Q11/2</f>
        <v>155</v>
      </c>
      <c r="L11" s="30"/>
      <c r="M11" s="30"/>
      <c r="N11" s="31">
        <f ca="1">RANDBETWEEN(5,12)</f>
        <v>12</v>
      </c>
      <c r="Q11" s="31">
        <f ca="1">RANDBETWEEN(11,49)*10</f>
        <v>310</v>
      </c>
      <c r="R11" s="31"/>
    </row>
    <row r="12" spans="1:18" ht="22.5" customHeight="1">
      <c r="A12" s="14">
        <v>7</v>
      </c>
      <c r="B12" s="38" t="str">
        <f ca="1">N12&amp;" x ____ = "&amp;O12*N12</f>
        <v>6 x ____ = 36</v>
      </c>
      <c r="C12" s="39"/>
      <c r="D12" s="22">
        <v>32</v>
      </c>
      <c r="E12" s="38" t="str">
        <f ca="1">+Q12&amp;" x 10 = ____"</f>
        <v>50 x 10 = ____</v>
      </c>
      <c r="F12" s="38"/>
      <c r="G12" s="44"/>
      <c r="H12" s="46">
        <f ca="1">+O12</f>
        <v>6</v>
      </c>
      <c r="I12" s="47"/>
      <c r="J12" s="47"/>
      <c r="K12" s="46">
        <f ca="1">+Q12*10</f>
        <v>500</v>
      </c>
      <c r="L12" s="30"/>
      <c r="M12" s="30"/>
      <c r="N12" s="31">
        <f ca="1">+N6+1</f>
        <v>6</v>
      </c>
      <c r="O12" s="31">
        <f ca="1">RANDBETWEEN(6,9)</f>
        <v>6</v>
      </c>
      <c r="Q12" s="31">
        <f ca="1">RANDBETWEEN(1,9)*10</f>
        <v>50</v>
      </c>
      <c r="R12" s="31">
        <f ca="1">RANDBETWEEN(0,9)</f>
        <v>6</v>
      </c>
    </row>
    <row r="13" spans="1:18" ht="22.5" customHeight="1">
      <c r="A13" s="14">
        <v>8</v>
      </c>
      <c r="B13" s="38" t="str">
        <f ca="1">N13&amp;" x 11 = ____"</f>
        <v>9 x 11 = ____</v>
      </c>
      <c r="C13" s="39"/>
      <c r="D13" s="22">
        <v>33</v>
      </c>
      <c r="E13" s="38" t="str">
        <f ca="1">Q13/10&amp;" pour aller à "&amp;(INT(Q13/10)+1&amp;" : ____")</f>
        <v>5,8 pour aller à 6 : ____</v>
      </c>
      <c r="F13" s="38"/>
      <c r="G13" s="44"/>
      <c r="H13" s="46">
        <f ca="1">+N13*11</f>
        <v>99</v>
      </c>
      <c r="I13" s="47"/>
      <c r="J13" s="47"/>
      <c r="K13" s="65">
        <f ca="1">1-(Q13/10-INT(Q13/10))</f>
        <v>0.20000000000000018</v>
      </c>
      <c r="L13" s="30"/>
      <c r="M13" s="30"/>
      <c r="N13" s="31">
        <f ca="1">RANDBETWEEN(2,9)</f>
        <v>9</v>
      </c>
      <c r="Q13" s="31">
        <f ca="1">RANDBETWEEN(0,9)*10+RANDBETWEEN(1,9)</f>
        <v>58</v>
      </c>
      <c r="R13" s="31"/>
    </row>
    <row r="14" spans="1:18" ht="22.5" customHeight="1">
      <c r="A14" s="14">
        <v>9</v>
      </c>
      <c r="B14" s="38" t="str">
        <f ca="1">"Le double de "&amp;N14&amp;" est : ____"</f>
        <v>Le double de 96 est : ____</v>
      </c>
      <c r="C14" s="39"/>
      <c r="D14" s="22">
        <v>34</v>
      </c>
      <c r="E14" s="38" t="str">
        <f ca="1">+Q14*10&amp;" x "&amp;R14&amp;" = ____"</f>
        <v>40 x 8 = ____</v>
      </c>
      <c r="F14" s="38"/>
      <c r="G14" s="44"/>
      <c r="H14" s="46">
        <f ca="1">+N14*2</f>
        <v>192</v>
      </c>
      <c r="I14" s="47"/>
      <c r="J14" s="47"/>
      <c r="K14" s="46">
        <f ca="1">+Q14*R14*10</f>
        <v>320</v>
      </c>
      <c r="L14" s="30"/>
      <c r="M14" s="30"/>
      <c r="N14" s="31">
        <f ca="1">RANDBETWEEN(11,99)</f>
        <v>96</v>
      </c>
      <c r="Q14" s="31">
        <f ca="1">RANDBETWEEN(2,9)</f>
        <v>4</v>
      </c>
      <c r="R14" s="31">
        <f ca="1">RANDBETWEEN(2,9)</f>
        <v>8</v>
      </c>
    </row>
    <row r="15" spans="1:18" ht="22.5" customHeight="1">
      <c r="A15" s="14">
        <v>10</v>
      </c>
      <c r="B15" s="38" t="str">
        <f ca="1">N15*100+O15&amp;" pour aller à "&amp;(N15+1)*100&amp;" : ____"</f>
        <v>206 pour aller à 300 : ____</v>
      </c>
      <c r="C15" s="39"/>
      <c r="D15" s="22">
        <v>35</v>
      </c>
      <c r="E15" s="38" t="str">
        <f ca="1">Q15&amp;" : 10 = ____"</f>
        <v>28 : 10 = ____</v>
      </c>
      <c r="F15" s="38"/>
      <c r="G15" s="44"/>
      <c r="H15" s="46">
        <f ca="1">100-O15</f>
        <v>94</v>
      </c>
      <c r="I15" s="47"/>
      <c r="J15" s="47"/>
      <c r="K15" s="65">
        <f ca="1">+Q15/10</f>
        <v>2.8</v>
      </c>
      <c r="L15" s="30"/>
      <c r="M15" s="30"/>
      <c r="N15" s="31">
        <f ca="1">RANDBETWEEN(1,9)</f>
        <v>2</v>
      </c>
      <c r="O15" s="31">
        <f ca="1">RANDBETWEEN(1,99)</f>
        <v>6</v>
      </c>
      <c r="Q15" s="31">
        <f ca="1">RANDBETWEEN(0,9)*10+RANDBETWEEN(1,9)</f>
        <v>28</v>
      </c>
      <c r="R15" s="31"/>
    </row>
    <row r="16" spans="1:18" ht="22.5" customHeight="1">
      <c r="A16" s="14">
        <v>11</v>
      </c>
      <c r="B16" s="38" t="str">
        <f ca="1">"La moitié de "&amp;N16&amp;" est : ____"</f>
        <v>La moitié de 61 est : ____</v>
      </c>
      <c r="C16" s="39"/>
      <c r="D16" s="22">
        <v>36</v>
      </c>
      <c r="E16" s="38" t="str">
        <f ca="1">Q16&amp;" x ____ = "&amp;R16*Q16</f>
        <v>6 x ____ = 54</v>
      </c>
      <c r="F16" s="38"/>
      <c r="G16" s="44"/>
      <c r="H16" s="65">
        <f ca="1">+N16/2</f>
        <v>30.5</v>
      </c>
      <c r="I16" s="47"/>
      <c r="J16" s="47"/>
      <c r="K16" s="46">
        <f ca="1">+R16</f>
        <v>9</v>
      </c>
      <c r="L16" s="30"/>
      <c r="M16" s="30"/>
      <c r="N16" s="31">
        <f ca="1">RANDBETWEEN(11,49)*2+1</f>
        <v>61</v>
      </c>
      <c r="Q16" s="31">
        <f ca="1">RANDBETWEEN(6,9)</f>
        <v>6</v>
      </c>
      <c r="R16" s="31">
        <f ca="1">RANDBETWEEN(2,9)</f>
        <v>9</v>
      </c>
    </row>
    <row r="17" spans="1:18" ht="22.5" customHeight="1">
      <c r="A17" s="14">
        <v>12</v>
      </c>
      <c r="B17" s="38" t="str">
        <f ca="1">N17/10&amp;" + "&amp;O17/10&amp;" = ____"</f>
        <v>9 + 4,6 = ____</v>
      </c>
      <c r="C17" s="39"/>
      <c r="D17" s="22">
        <v>37</v>
      </c>
      <c r="E17" s="38" t="str">
        <f ca="1">Q17&amp;" x "&amp;R17&amp;" = ____"</f>
        <v>7 x 9 = ____</v>
      </c>
      <c r="F17" s="38"/>
      <c r="G17" s="44"/>
      <c r="H17" s="65">
        <f ca="1">+(N17+O17)/10</f>
        <v>13.6</v>
      </c>
      <c r="I17" s="47"/>
      <c r="J17" s="47"/>
      <c r="K17" s="46">
        <f ca="1">+Q17*R17</f>
        <v>63</v>
      </c>
      <c r="L17" s="30"/>
      <c r="M17" s="30"/>
      <c r="N17" s="31">
        <f ca="1">RANDBETWEEN(1,100)</f>
        <v>90</v>
      </c>
      <c r="O17" s="31">
        <f ca="1">RANDBETWEEN(1,100)</f>
        <v>46</v>
      </c>
      <c r="Q17" s="31">
        <f ca="1">RANDBETWEEN(2,8)</f>
        <v>7</v>
      </c>
      <c r="R17" s="31">
        <f ca="1">RANDBETWEEN(6,9)</f>
        <v>9</v>
      </c>
    </row>
    <row r="18" spans="1:18" ht="22.5" customHeight="1">
      <c r="A18" s="14">
        <v>13</v>
      </c>
      <c r="B18" s="38" t="str">
        <f ca="1">N18&amp;" x ____ = "&amp;O18*N18</f>
        <v>7 x ____ = 49</v>
      </c>
      <c r="C18" s="39"/>
      <c r="D18" s="22">
        <v>38</v>
      </c>
      <c r="E18" s="38" t="str">
        <f ca="1">Q18+R18&amp;" pour aller à "&amp;Q18+10&amp;" : ____"</f>
        <v>31 pour aller à 40 : ____</v>
      </c>
      <c r="F18" s="38"/>
      <c r="G18" s="44"/>
      <c r="H18" s="46">
        <f ca="1">+O18</f>
        <v>7</v>
      </c>
      <c r="I18" s="47"/>
      <c r="J18" s="47"/>
      <c r="K18" s="46">
        <f ca="1">10-R18</f>
        <v>9</v>
      </c>
      <c r="L18" s="30"/>
      <c r="M18" s="30"/>
      <c r="N18" s="31">
        <f ca="1">+N12+1</f>
        <v>7</v>
      </c>
      <c r="O18" s="31">
        <f ca="1">RANDBETWEEN(6,9)</f>
        <v>7</v>
      </c>
      <c r="Q18" s="31">
        <f ca="1">RANDBETWEEN(1,9)*10</f>
        <v>30</v>
      </c>
      <c r="R18" s="31">
        <f ca="1">RANDBETWEEN(0,9)</f>
        <v>1</v>
      </c>
    </row>
    <row r="19" spans="1:18" ht="22.5" customHeight="1">
      <c r="A19" s="14">
        <v>14</v>
      </c>
      <c r="B19" s="38" t="str">
        <f ca="1">N19&amp;" x 5 = ____"</f>
        <v>34 x 5 = ____</v>
      </c>
      <c r="C19" s="39"/>
      <c r="D19" s="22">
        <v>39</v>
      </c>
      <c r="E19" s="38" t="str">
        <f ca="1">Q19&amp;" + "&amp;R19&amp;" = ____"</f>
        <v>98 + 80 = ____</v>
      </c>
      <c r="F19" s="38"/>
      <c r="G19" s="44"/>
      <c r="H19" s="46">
        <f ca="1">+N19*5</f>
        <v>170</v>
      </c>
      <c r="I19" s="47"/>
      <c r="J19" s="47"/>
      <c r="K19" s="46">
        <f ca="1">+Q19+R19</f>
        <v>178</v>
      </c>
      <c r="L19" s="30"/>
      <c r="M19" s="30"/>
      <c r="N19" s="31">
        <f ca="1">RANDBETWEEN(11,45)*2</f>
        <v>34</v>
      </c>
      <c r="Q19" s="31">
        <f ca="1">RANDBETWEEN(21,99)</f>
        <v>98</v>
      </c>
      <c r="R19" s="31">
        <f ca="1">RANDBETWEEN(1,9)*10</f>
        <v>80</v>
      </c>
    </row>
    <row r="20" spans="1:18" ht="22.5" customHeight="1">
      <c r="A20" s="14">
        <v>15</v>
      </c>
      <c r="B20" s="38" t="str">
        <f ca="1">N20&amp;" : "&amp;O20&amp;" ? q= ____ r=____"</f>
        <v>82 : 9 ? q= ____ r=____</v>
      </c>
      <c r="C20" s="39"/>
      <c r="D20" s="22">
        <v>40</v>
      </c>
      <c r="E20" s="38" t="str">
        <f ca="1">Q20*100+R20&amp;" + ____ = "&amp;(Q20+1)*100</f>
        <v>270 + ____ = 300</v>
      </c>
      <c r="F20" s="38"/>
      <c r="G20" s="44"/>
      <c r="H20" s="46" t="str">
        <f ca="1">"q="&amp;+INT(N20/O20)&amp;" r="&amp;(N20-O20*INT(N20/O20))</f>
        <v>q=9 r=1</v>
      </c>
      <c r="I20" s="47"/>
      <c r="J20" s="47"/>
      <c r="K20" s="46">
        <f ca="1">100-R20</f>
        <v>30</v>
      </c>
      <c r="L20" s="30"/>
      <c r="M20" s="30"/>
      <c r="N20" s="31">
        <f ca="1">+O20*RANDBETWEEN(2,9)+RANDBETWEEN(1,O20-1)</f>
        <v>82</v>
      </c>
      <c r="O20" s="31">
        <f ca="1">RANDBETWEEN(2,9)</f>
        <v>9</v>
      </c>
      <c r="Q20" s="31">
        <f ca="1">RANDBETWEEN(1,9)</f>
        <v>2</v>
      </c>
      <c r="R20" s="31">
        <f ca="1">RANDBETWEEN(1,9)*10</f>
        <v>70</v>
      </c>
    </row>
    <row r="21" spans="1:18" ht="22.5" customHeight="1">
      <c r="A21" s="14">
        <v>16</v>
      </c>
      <c r="B21" s="38" t="str">
        <f ca="1">N21&amp;" x 20 = ____"</f>
        <v>78 x 20 = ____</v>
      </c>
      <c r="C21" s="39"/>
      <c r="D21" s="22">
        <v>41</v>
      </c>
      <c r="E21" s="38" t="str">
        <f ca="1">+Q21&amp;" x 10 = ____"</f>
        <v>7 x 10 = ____</v>
      </c>
      <c r="F21" s="38"/>
      <c r="G21" s="44"/>
      <c r="H21" s="46">
        <f ca="1">+N21*20</f>
        <v>1560</v>
      </c>
      <c r="I21" s="47"/>
      <c r="J21" s="47"/>
      <c r="K21" s="46">
        <f ca="1">+Q21*10</f>
        <v>70</v>
      </c>
      <c r="L21" s="30"/>
      <c r="M21" s="30"/>
      <c r="N21" s="31">
        <f ca="1">RANDBETWEEN(11,99)</f>
        <v>78</v>
      </c>
      <c r="Q21" s="31">
        <f ca="1">RANDBETWEEN(5,12)</f>
        <v>7</v>
      </c>
      <c r="R21" s="31"/>
    </row>
    <row r="22" spans="1:18" ht="22.5" customHeight="1">
      <c r="A22" s="14">
        <v>17</v>
      </c>
      <c r="B22" s="38" t="str">
        <f ca="1">+N22&amp;" x 25 = ____"</f>
        <v>6 x 25 = ____</v>
      </c>
      <c r="C22" s="39"/>
      <c r="D22" s="22">
        <v>42</v>
      </c>
      <c r="E22" s="38" t="str">
        <f ca="1">"Le double de "&amp;Q22*10&amp;" est : ____"</f>
        <v>Le double de 100 est : ____</v>
      </c>
      <c r="F22" s="38"/>
      <c r="G22" s="44"/>
      <c r="H22" s="46">
        <f ca="1">+N22*25</f>
        <v>150</v>
      </c>
      <c r="I22" s="47"/>
      <c r="J22" s="47"/>
      <c r="K22" s="46">
        <f ca="1">+Q22*20</f>
        <v>200</v>
      </c>
      <c r="L22" s="30"/>
      <c r="M22" s="30"/>
      <c r="N22" s="31">
        <f ca="1">RANDBETWEEN(2,9)</f>
        <v>6</v>
      </c>
      <c r="Q22" s="31">
        <f ca="1">RANDBETWEEN(5,12)</f>
        <v>10</v>
      </c>
      <c r="R22" s="31"/>
    </row>
    <row r="23" spans="1:18" ht="22.5" customHeight="1">
      <c r="A23" s="14">
        <v>18</v>
      </c>
      <c r="B23" s="38" t="str">
        <f ca="1">N23&amp;" - "&amp;O23&amp;" = ____"</f>
        <v>314 - 50 = ____</v>
      </c>
      <c r="C23" s="39"/>
      <c r="D23" s="22">
        <v>43</v>
      </c>
      <c r="E23" s="38" t="str">
        <f ca="1">Q23&amp;" x ____ = "&amp;R23*Q23</f>
        <v>8 x ____ = 56</v>
      </c>
      <c r="F23" s="38"/>
      <c r="G23" s="44"/>
      <c r="H23" s="46">
        <f ca="1">+N23-O23</f>
        <v>264</v>
      </c>
      <c r="I23" s="47"/>
      <c r="J23" s="47"/>
      <c r="K23" s="46">
        <f ca="1">+R23</f>
        <v>7</v>
      </c>
      <c r="L23" s="30"/>
      <c r="M23" s="30"/>
      <c r="N23" s="31">
        <f ca="1">RANDBETWEEN(100,999)</f>
        <v>314</v>
      </c>
      <c r="O23" s="31">
        <f ca="1">RANDBETWEEN(2,9)*10</f>
        <v>50</v>
      </c>
      <c r="Q23" s="31">
        <f ca="1">+Q17+1</f>
        <v>8</v>
      </c>
      <c r="R23" s="31">
        <f ca="1">RANDBETWEEN(6,9)</f>
        <v>7</v>
      </c>
    </row>
    <row r="24" spans="1:18" ht="22.5" customHeight="1">
      <c r="A24" s="14">
        <v>19</v>
      </c>
      <c r="B24" s="38" t="str">
        <f ca="1">N24&amp;" : "&amp;O24&amp;" ? q= ____ r=____"</f>
        <v>23 : 4 ? q= ____ r=____</v>
      </c>
      <c r="C24" s="39"/>
      <c r="D24" s="22">
        <v>44</v>
      </c>
      <c r="E24" s="38" t="str">
        <f ca="1">Q24&amp;" x 11 = ____"</f>
        <v>4 x 11 = ____</v>
      </c>
      <c r="F24" s="38"/>
      <c r="G24" s="44"/>
      <c r="H24" s="46" t="str">
        <f ca="1">"q="&amp;+INT(N24/O24)&amp;" r="&amp;(N24-O24*INT(N24/O24))</f>
        <v>q=5 r=3</v>
      </c>
      <c r="I24" s="47"/>
      <c r="J24" s="47"/>
      <c r="K24" s="46">
        <f ca="1">+Q24*11</f>
        <v>44</v>
      </c>
      <c r="L24" s="30"/>
      <c r="M24" s="30"/>
      <c r="N24" s="31">
        <f ca="1">+O24*RANDBETWEEN(2,9)+RANDBETWEEN(1,O24-1)</f>
        <v>23</v>
      </c>
      <c r="O24" s="31">
        <f ca="1">RANDBETWEEN(2,9)</f>
        <v>4</v>
      </c>
      <c r="Q24" s="31">
        <f ca="1">RANDBETWEEN(2,9)</f>
        <v>4</v>
      </c>
      <c r="R24" s="31"/>
    </row>
    <row r="25" spans="1:18" ht="22.5" customHeight="1">
      <c r="A25" s="14">
        <v>20</v>
      </c>
      <c r="B25" s="38" t="str">
        <f ca="1">"La moitié de "&amp;N25&amp;" est : ____"</f>
        <v>La moitié de 480 est : ____</v>
      </c>
      <c r="C25" s="39"/>
      <c r="D25" s="22">
        <v>45</v>
      </c>
      <c r="E25" s="38" t="str">
        <f ca="1">"Le double de "&amp;Q25&amp;" est : ____"</f>
        <v>Le double de 32 est : ____</v>
      </c>
      <c r="F25" s="38"/>
      <c r="G25" s="44"/>
      <c r="H25" s="46">
        <f ca="1">+N25/2</f>
        <v>240</v>
      </c>
      <c r="I25" s="47"/>
      <c r="J25" s="47"/>
      <c r="K25" s="46">
        <f ca="1">+Q25*2</f>
        <v>64</v>
      </c>
      <c r="L25" s="30"/>
      <c r="M25" s="30"/>
      <c r="N25" s="31">
        <f ca="1">RANDBETWEEN(11,49)*10</f>
        <v>480</v>
      </c>
      <c r="Q25" s="31">
        <f ca="1">RANDBETWEEN(11,99)</f>
        <v>32</v>
      </c>
      <c r="R25" s="31"/>
    </row>
    <row r="26" spans="1:18" ht="22.5" customHeight="1">
      <c r="A26" s="14">
        <v>21</v>
      </c>
      <c r="B26" s="38" t="str">
        <f ca="1">+N26&amp;" x 10 = ____"</f>
        <v>50 x 10 = ____</v>
      </c>
      <c r="C26" s="39"/>
      <c r="D26" s="22">
        <v>46</v>
      </c>
      <c r="E26" s="38" t="str">
        <f ca="1">Q26*100+R26&amp;" pour aller à "&amp;(Q26+1)*100&amp;" : ____"</f>
        <v>773 pour aller à 800 : ____</v>
      </c>
      <c r="F26" s="40"/>
      <c r="G26" s="45"/>
      <c r="H26" s="46">
        <f ca="1">+N26*10</f>
        <v>500</v>
      </c>
      <c r="I26" s="47"/>
      <c r="J26" s="47"/>
      <c r="K26" s="46">
        <f ca="1">100-R26</f>
        <v>27</v>
      </c>
      <c r="L26" s="30"/>
      <c r="M26" s="30"/>
      <c r="N26" s="31">
        <f ca="1">RANDBETWEEN(1,9)*10</f>
        <v>50</v>
      </c>
      <c r="Q26" s="31">
        <f ca="1">RANDBETWEEN(1,9)</f>
        <v>7</v>
      </c>
      <c r="R26" s="31">
        <f ca="1">RANDBETWEEN(1,99)</f>
        <v>73</v>
      </c>
    </row>
    <row r="27" spans="1:18" ht="22.5" customHeight="1">
      <c r="A27" s="14">
        <v>22</v>
      </c>
      <c r="B27" s="38" t="str">
        <f ca="1">N27/10&amp;" pour aller à "&amp;(INT(N27/10)+1&amp;" : ____")</f>
        <v>9,5 pour aller à 10 : ____</v>
      </c>
      <c r="C27" s="39"/>
      <c r="D27" s="22">
        <v>47</v>
      </c>
      <c r="E27" s="38" t="str">
        <f ca="1">"La moitié de "&amp;Q27&amp;" est : ____"</f>
        <v>La moitié de 91 est : ____</v>
      </c>
      <c r="F27" s="40"/>
      <c r="G27" s="45"/>
      <c r="H27" s="65">
        <f ca="1">1-(N27/10-INT(N27/10))</f>
        <v>0.5</v>
      </c>
      <c r="I27" s="47"/>
      <c r="J27" s="47"/>
      <c r="K27" s="31">
        <f ca="1">+Q27/2</f>
        <v>45.5</v>
      </c>
      <c r="L27" s="30"/>
      <c r="M27" s="30"/>
      <c r="N27" s="31">
        <f ca="1">RANDBETWEEN(0,9)*10+RANDBETWEEN(1,9)</f>
        <v>95</v>
      </c>
      <c r="Q27" s="31">
        <f ca="1">RANDBETWEEN(11,49)*2+1</f>
        <v>91</v>
      </c>
      <c r="R27" s="31"/>
    </row>
    <row r="28" spans="1:18" ht="22.5" customHeight="1">
      <c r="A28" s="14">
        <v>23</v>
      </c>
      <c r="B28" s="38" t="str">
        <f ca="1">+N28*10&amp;" x "&amp;O28&amp;" = ____"</f>
        <v>30 x 8 = ____</v>
      </c>
      <c r="C28" s="39"/>
      <c r="D28" s="22">
        <v>48</v>
      </c>
      <c r="E28" s="38" t="str">
        <f ca="1">Q28/10&amp;" + "&amp;R28/10&amp;" = ____"</f>
        <v>0,6 + 3,7 = ____</v>
      </c>
      <c r="F28" s="40"/>
      <c r="G28" s="45"/>
      <c r="H28" s="46">
        <f ca="1">+N28*O28*10</f>
        <v>240</v>
      </c>
      <c r="I28" s="47"/>
      <c r="J28" s="47"/>
      <c r="K28" s="65">
        <f ca="1">+Q28/10+R28/10</f>
        <v>4.3</v>
      </c>
      <c r="L28" s="30"/>
      <c r="M28" s="30"/>
      <c r="N28" s="31">
        <f ca="1">RANDBETWEEN(2,9)</f>
        <v>3</v>
      </c>
      <c r="O28" s="31">
        <f ca="1">RANDBETWEEN(2,9)</f>
        <v>8</v>
      </c>
      <c r="Q28" s="31">
        <f ca="1">RANDBETWEEN(1,100)</f>
        <v>6</v>
      </c>
      <c r="R28" s="31">
        <f ca="1">RANDBETWEEN(1,100)</f>
        <v>37</v>
      </c>
    </row>
    <row r="29" spans="1:18" ht="22.5" customHeight="1">
      <c r="A29" s="14">
        <v>24</v>
      </c>
      <c r="B29" s="38" t="str">
        <f ca="1">N29&amp;" : 10 = ____"</f>
        <v>3 : 10 = ____</v>
      </c>
      <c r="C29" s="39"/>
      <c r="D29" s="22">
        <v>49</v>
      </c>
      <c r="E29" s="38" t="str">
        <f ca="1">Q29&amp;" x ____ = "&amp;R29*Q29</f>
        <v>9 x ____ = 81</v>
      </c>
      <c r="F29" s="40"/>
      <c r="G29" s="45"/>
      <c r="H29" s="65">
        <f ca="1">+N29/10</f>
        <v>0.3</v>
      </c>
      <c r="I29" s="47"/>
      <c r="J29" s="47"/>
      <c r="K29" s="65">
        <f ca="1">+R29</f>
        <v>9</v>
      </c>
      <c r="L29" s="30"/>
      <c r="M29" s="30"/>
      <c r="N29" s="31">
        <f ca="1">RANDBETWEEN(0,9)*10+RANDBETWEEN(1,9)</f>
        <v>3</v>
      </c>
      <c r="Q29" s="31">
        <f ca="1">+Q23+1</f>
        <v>9</v>
      </c>
      <c r="R29" s="31">
        <f ca="1">RANDBETWEEN(6,9)</f>
        <v>9</v>
      </c>
    </row>
    <row r="30" spans="1:18" ht="22.5" customHeight="1">
      <c r="A30" s="14">
        <v>25</v>
      </c>
      <c r="B30" s="38" t="str">
        <f ca="1">N30&amp;" x ____ = "&amp;O30*N30</f>
        <v>7 x ____ = 49</v>
      </c>
      <c r="C30" s="39"/>
      <c r="D30" s="22">
        <v>50</v>
      </c>
      <c r="E30" s="38" t="str">
        <f ca="1">Q30&amp;" x 5 = ____"</f>
        <v>80 x 5 = ____</v>
      </c>
      <c r="F30" s="40"/>
      <c r="G30" s="45"/>
      <c r="H30" s="46">
        <f ca="1">+O30</f>
        <v>7</v>
      </c>
      <c r="I30" s="47"/>
      <c r="J30" s="47"/>
      <c r="K30" s="46">
        <f ca="1">+Q30*5</f>
        <v>400</v>
      </c>
      <c r="L30" s="30"/>
      <c r="M30" s="30"/>
      <c r="N30" s="31">
        <f ca="1">RANDBETWEEN(6,9)</f>
        <v>7</v>
      </c>
      <c r="O30" s="31">
        <f ca="1">RANDBETWEEN(2,9)</f>
        <v>7</v>
      </c>
      <c r="Q30" s="31">
        <f ca="1">RANDBETWEEN(11,45)*2</f>
        <v>80</v>
      </c>
      <c r="R30" s="31"/>
    </row>
    <row r="31" spans="1:18">
      <c r="A31" s="10"/>
      <c r="B31" s="34"/>
      <c r="C31" s="33"/>
      <c r="D31" s="35"/>
      <c r="E31" s="34"/>
      <c r="F31" s="34"/>
      <c r="G31" s="43"/>
      <c r="H31" s="46"/>
      <c r="Q31" s="31"/>
      <c r="R31" s="31"/>
    </row>
    <row r="32" spans="1:18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>
      <c r="A34" s="97"/>
      <c r="B34" s="97"/>
      <c r="C34" s="34"/>
      <c r="D34" s="35"/>
      <c r="E34" s="34"/>
      <c r="F34" s="34"/>
      <c r="G34" s="43"/>
      <c r="H34" s="46"/>
      <c r="Q34" s="31"/>
      <c r="R34" s="31"/>
    </row>
    <row r="35" spans="1:18">
      <c r="A35" s="97"/>
      <c r="B35" s="97"/>
      <c r="C35" s="34"/>
      <c r="D35" s="35"/>
      <c r="E35" s="34"/>
      <c r="F35" s="34"/>
      <c r="G35" s="43"/>
      <c r="H35" s="46"/>
      <c r="Q35" s="31"/>
      <c r="R35" s="31"/>
    </row>
    <row r="36" spans="1:18">
      <c r="A36" s="96"/>
      <c r="B36" s="96"/>
      <c r="C36" s="34"/>
      <c r="D36" s="35"/>
      <c r="E36" s="34"/>
      <c r="F36" s="34"/>
      <c r="G36" s="43"/>
    </row>
    <row r="37" spans="1:18">
      <c r="A37" s="97"/>
      <c r="B37" s="97"/>
      <c r="C37" s="34"/>
      <c r="D37" s="35"/>
      <c r="E37" s="34"/>
      <c r="F37" s="34"/>
      <c r="G37" s="43"/>
    </row>
    <row r="38" spans="1:18">
      <c r="A38" s="97"/>
      <c r="B38" s="97"/>
      <c r="C38" s="34"/>
      <c r="D38" s="35"/>
      <c r="E38" s="34"/>
      <c r="F38" s="34"/>
      <c r="G38" s="43"/>
    </row>
    <row r="39" spans="1:18">
      <c r="D39" s="36"/>
    </row>
    <row r="40" spans="1:18">
      <c r="D40" s="36"/>
    </row>
    <row r="41" spans="1:18">
      <c r="D41" s="36"/>
    </row>
    <row r="42" spans="1:18">
      <c r="D42" s="36"/>
    </row>
    <row r="43" spans="1:18">
      <c r="D43" s="36"/>
    </row>
    <row r="44" spans="1:18">
      <c r="D44" s="36"/>
    </row>
    <row r="45" spans="1:18">
      <c r="D45" s="36"/>
    </row>
    <row r="46" spans="1:18">
      <c r="D46" s="36"/>
    </row>
    <row r="47" spans="1:18">
      <c r="D47" s="36"/>
    </row>
    <row r="48" spans="1:18">
      <c r="D48" s="36"/>
    </row>
    <row r="49" spans="4:4">
      <c r="D49" s="36"/>
    </row>
    <row r="50" spans="4:4">
      <c r="D50" s="36"/>
    </row>
    <row r="51" spans="4:4">
      <c r="D51" s="36"/>
    </row>
    <row r="52" spans="4:4">
      <c r="D52" s="36"/>
    </row>
    <row r="53" spans="4:4">
      <c r="D53" s="36"/>
    </row>
    <row r="54" spans="4:4">
      <c r="D54" s="36"/>
    </row>
    <row r="55" spans="4:4">
      <c r="D55" s="36"/>
    </row>
    <row r="56" spans="4:4">
      <c r="D56" s="36"/>
    </row>
    <row r="57" spans="4:4">
      <c r="D57" s="36"/>
    </row>
    <row r="58" spans="4:4">
      <c r="D58" s="36"/>
    </row>
    <row r="59" spans="4:4">
      <c r="D59" s="36"/>
    </row>
    <row r="60" spans="4:4">
      <c r="D60" s="36"/>
    </row>
    <row r="61" spans="4:4">
      <c r="D61" s="36"/>
    </row>
    <row r="62" spans="4:4">
      <c r="D62" s="36"/>
    </row>
    <row r="63" spans="4:4">
      <c r="D63" s="36"/>
    </row>
    <row r="64" spans="4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  <row r="405" spans="4:4">
      <c r="D405" s="36"/>
    </row>
    <row r="406" spans="4:4">
      <c r="D406" s="36"/>
    </row>
    <row r="407" spans="4:4">
      <c r="D407" s="36"/>
    </row>
    <row r="408" spans="4:4">
      <c r="D408" s="36"/>
    </row>
    <row r="409" spans="4:4">
      <c r="D409" s="36"/>
    </row>
    <row r="410" spans="4:4">
      <c r="D410" s="36"/>
    </row>
    <row r="411" spans="4:4">
      <c r="D411" s="36"/>
    </row>
    <row r="412" spans="4:4">
      <c r="D412" s="36"/>
    </row>
    <row r="413" spans="4:4">
      <c r="D413" s="36"/>
    </row>
    <row r="414" spans="4:4">
      <c r="D414" s="36"/>
    </row>
    <row r="415" spans="4:4">
      <c r="D415" s="36"/>
    </row>
    <row r="416" spans="4:4">
      <c r="D416" s="36"/>
    </row>
    <row r="417" spans="4:4">
      <c r="D417" s="36"/>
    </row>
    <row r="418" spans="4:4">
      <c r="D418" s="36"/>
    </row>
    <row r="419" spans="4:4">
      <c r="D419" s="36"/>
    </row>
    <row r="420" spans="4:4">
      <c r="D420" s="36"/>
    </row>
    <row r="421" spans="4:4">
      <c r="D421" s="36"/>
    </row>
    <row r="422" spans="4:4">
      <c r="D422" s="36"/>
    </row>
    <row r="423" spans="4:4">
      <c r="D423" s="36"/>
    </row>
    <row r="424" spans="4:4">
      <c r="D424" s="36"/>
    </row>
    <row r="425" spans="4:4">
      <c r="D425" s="36"/>
    </row>
    <row r="426" spans="4:4">
      <c r="D426" s="36"/>
    </row>
    <row r="427" spans="4:4">
      <c r="D427" s="36"/>
    </row>
    <row r="428" spans="4:4">
      <c r="D428" s="36"/>
    </row>
    <row r="429" spans="4:4">
      <c r="D429" s="36"/>
    </row>
    <row r="430" spans="4:4">
      <c r="D430" s="36"/>
    </row>
    <row r="431" spans="4:4">
      <c r="D431" s="36"/>
    </row>
    <row r="432" spans="4:4">
      <c r="D432" s="36"/>
    </row>
    <row r="433" spans="4:4">
      <c r="D433" s="36"/>
    </row>
    <row r="434" spans="4:4">
      <c r="D434" s="36"/>
    </row>
    <row r="435" spans="4:4">
      <c r="D435" s="36"/>
    </row>
    <row r="436" spans="4:4">
      <c r="D436" s="36"/>
    </row>
    <row r="437" spans="4:4">
      <c r="D437" s="36"/>
    </row>
    <row r="438" spans="4:4">
      <c r="D438" s="36"/>
    </row>
    <row r="439" spans="4:4">
      <c r="D439" s="36"/>
    </row>
    <row r="440" spans="4:4">
      <c r="D440" s="36"/>
    </row>
    <row r="441" spans="4:4">
      <c r="D441" s="36"/>
    </row>
    <row r="442" spans="4:4">
      <c r="D442" s="36"/>
    </row>
    <row r="443" spans="4:4">
      <c r="D443" s="36"/>
    </row>
    <row r="444" spans="4:4">
      <c r="D444" s="36"/>
    </row>
    <row r="445" spans="4:4">
      <c r="D445" s="36"/>
    </row>
    <row r="446" spans="4:4">
      <c r="D446" s="36"/>
    </row>
    <row r="447" spans="4:4">
      <c r="D447" s="36"/>
    </row>
    <row r="448" spans="4:4">
      <c r="D448" s="36"/>
    </row>
    <row r="449" spans="4:4">
      <c r="D449" s="36"/>
    </row>
    <row r="450" spans="4:4">
      <c r="D450" s="36"/>
    </row>
    <row r="451" spans="4:4">
      <c r="D451" s="36"/>
    </row>
    <row r="452" spans="4:4">
      <c r="D452" s="36"/>
    </row>
    <row r="453" spans="4:4">
      <c r="D453" s="36"/>
    </row>
    <row r="454" spans="4:4">
      <c r="D454" s="36"/>
    </row>
    <row r="455" spans="4:4">
      <c r="D455" s="36"/>
    </row>
    <row r="456" spans="4:4">
      <c r="D456" s="36"/>
    </row>
    <row r="457" spans="4:4">
      <c r="D457" s="36"/>
    </row>
    <row r="458" spans="4:4">
      <c r="D458" s="36"/>
    </row>
    <row r="459" spans="4:4">
      <c r="D459" s="36"/>
    </row>
    <row r="460" spans="4:4">
      <c r="D460" s="36"/>
    </row>
    <row r="461" spans="4:4">
      <c r="D461" s="36"/>
    </row>
    <row r="462" spans="4:4">
      <c r="D462" s="36"/>
    </row>
    <row r="463" spans="4:4">
      <c r="D463" s="36"/>
    </row>
    <row r="464" spans="4:4">
      <c r="D464" s="36"/>
    </row>
    <row r="465" spans="4:4">
      <c r="D465" s="36"/>
    </row>
    <row r="466" spans="4:4">
      <c r="D466" s="36"/>
    </row>
    <row r="467" spans="4:4">
      <c r="D467" s="36"/>
    </row>
    <row r="468" spans="4:4">
      <c r="D468" s="36"/>
    </row>
    <row r="469" spans="4:4">
      <c r="D469" s="36"/>
    </row>
    <row r="470" spans="4:4">
      <c r="D470" s="36"/>
    </row>
    <row r="471" spans="4:4">
      <c r="D471" s="36"/>
    </row>
    <row r="472" spans="4:4">
      <c r="D472" s="36"/>
    </row>
    <row r="473" spans="4:4">
      <c r="D473" s="36"/>
    </row>
    <row r="474" spans="4:4">
      <c r="D474" s="36"/>
    </row>
    <row r="475" spans="4:4">
      <c r="D475" s="36"/>
    </row>
    <row r="476" spans="4:4">
      <c r="D476" s="36"/>
    </row>
    <row r="477" spans="4:4">
      <c r="D477" s="36"/>
    </row>
    <row r="478" spans="4:4">
      <c r="D478" s="36"/>
    </row>
    <row r="479" spans="4:4">
      <c r="D479" s="36"/>
    </row>
    <row r="480" spans="4:4">
      <c r="D480" s="36"/>
    </row>
    <row r="481" spans="4:4">
      <c r="D481" s="36"/>
    </row>
    <row r="482" spans="4:4">
      <c r="D482" s="36"/>
    </row>
    <row r="483" spans="4:4">
      <c r="D483" s="36"/>
    </row>
    <row r="484" spans="4:4">
      <c r="D484" s="36"/>
    </row>
    <row r="485" spans="4:4">
      <c r="D485" s="36"/>
    </row>
    <row r="486" spans="4:4">
      <c r="D486" s="36"/>
    </row>
    <row r="487" spans="4:4">
      <c r="D487" s="36"/>
    </row>
    <row r="488" spans="4:4">
      <c r="D488" s="36"/>
    </row>
    <row r="489" spans="4:4">
      <c r="D489" s="36"/>
    </row>
    <row r="490" spans="4:4">
      <c r="D490" s="36"/>
    </row>
    <row r="491" spans="4:4">
      <c r="D491" s="36"/>
    </row>
    <row r="492" spans="4:4">
      <c r="D492" s="36"/>
    </row>
    <row r="493" spans="4:4">
      <c r="D493" s="36"/>
    </row>
    <row r="494" spans="4:4">
      <c r="D494" s="36"/>
    </row>
    <row r="495" spans="4:4">
      <c r="D495" s="36"/>
    </row>
    <row r="496" spans="4:4">
      <c r="D496" s="36"/>
    </row>
    <row r="497" spans="4:4">
      <c r="D497" s="36"/>
    </row>
    <row r="498" spans="4:4">
      <c r="D498" s="36"/>
    </row>
    <row r="499" spans="4:4">
      <c r="D499" s="36"/>
    </row>
    <row r="500" spans="4:4">
      <c r="D500" s="36"/>
    </row>
    <row r="501" spans="4:4">
      <c r="D501" s="36"/>
    </row>
    <row r="502" spans="4:4">
      <c r="D502" s="36"/>
    </row>
    <row r="503" spans="4:4">
      <c r="D503" s="36"/>
    </row>
    <row r="504" spans="4:4">
      <c r="D504" s="36"/>
    </row>
    <row r="505" spans="4:4">
      <c r="D505" s="36"/>
    </row>
    <row r="506" spans="4:4">
      <c r="D506" s="36"/>
    </row>
    <row r="507" spans="4:4">
      <c r="D507" s="36"/>
    </row>
    <row r="508" spans="4:4">
      <c r="D508" s="36"/>
    </row>
    <row r="509" spans="4:4">
      <c r="D509" s="36"/>
    </row>
    <row r="510" spans="4:4">
      <c r="D510" s="36"/>
    </row>
    <row r="511" spans="4:4">
      <c r="D511" s="36"/>
    </row>
    <row r="512" spans="4:4">
      <c r="D512" s="36"/>
    </row>
    <row r="513" spans="4:4">
      <c r="D513" s="36"/>
    </row>
    <row r="514" spans="4:4">
      <c r="D514" s="36"/>
    </row>
    <row r="515" spans="4:4">
      <c r="D515" s="36"/>
    </row>
    <row r="516" spans="4:4">
      <c r="D516" s="36"/>
    </row>
    <row r="517" spans="4:4">
      <c r="D517" s="36"/>
    </row>
    <row r="518" spans="4:4">
      <c r="D518" s="36"/>
    </row>
    <row r="519" spans="4:4">
      <c r="D519" s="36"/>
    </row>
    <row r="520" spans="4:4">
      <c r="D520" s="36"/>
    </row>
    <row r="521" spans="4:4">
      <c r="D521" s="36"/>
    </row>
    <row r="522" spans="4:4">
      <c r="D522" s="36"/>
    </row>
    <row r="523" spans="4:4">
      <c r="D523" s="36"/>
    </row>
    <row r="524" spans="4:4">
      <c r="D524" s="36"/>
    </row>
    <row r="525" spans="4:4">
      <c r="D525" s="36"/>
    </row>
    <row r="526" spans="4:4">
      <c r="D526" s="36"/>
    </row>
    <row r="527" spans="4:4">
      <c r="D527" s="36"/>
    </row>
    <row r="528" spans="4:4">
      <c r="D528" s="36"/>
    </row>
    <row r="529" spans="4:4">
      <c r="D529" s="36"/>
    </row>
    <row r="530" spans="4:4">
      <c r="D530" s="36"/>
    </row>
    <row r="531" spans="4:4">
      <c r="D531" s="36"/>
    </row>
    <row r="532" spans="4:4">
      <c r="D532" s="36"/>
    </row>
    <row r="533" spans="4:4">
      <c r="D533" s="36"/>
    </row>
    <row r="534" spans="4:4">
      <c r="D534" s="36"/>
    </row>
    <row r="535" spans="4:4">
      <c r="D535" s="36"/>
    </row>
    <row r="536" spans="4:4">
      <c r="D536" s="36"/>
    </row>
    <row r="537" spans="4:4">
      <c r="D537" s="36"/>
    </row>
    <row r="538" spans="4:4">
      <c r="D538" s="36"/>
    </row>
    <row r="539" spans="4:4">
      <c r="D539" s="36"/>
    </row>
    <row r="540" spans="4:4">
      <c r="D540" s="36"/>
    </row>
    <row r="541" spans="4:4">
      <c r="D541" s="36"/>
    </row>
    <row r="542" spans="4:4">
      <c r="D542" s="36"/>
    </row>
    <row r="543" spans="4:4">
      <c r="D543" s="36"/>
    </row>
    <row r="544" spans="4:4">
      <c r="D544" s="36"/>
    </row>
    <row r="545" spans="4:4">
      <c r="D545" s="36"/>
    </row>
    <row r="546" spans="4:4">
      <c r="D546" s="36"/>
    </row>
  </sheetData>
  <mergeCells count="9">
    <mergeCell ref="A36:B36"/>
    <mergeCell ref="A37:B37"/>
    <mergeCell ref="A38:B38"/>
    <mergeCell ref="A2:F2"/>
    <mergeCell ref="H2:K2"/>
    <mergeCell ref="A3:F3"/>
    <mergeCell ref="H4:K4"/>
    <mergeCell ref="A34:B34"/>
    <mergeCell ref="A35:B35"/>
  </mergeCells>
  <pageMargins left="0.43" right="0.34" top="0.45" bottom="0.75" header="0.3" footer="0.3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topLeftCell="B1" workbookViewId="0">
      <selection activeCell="AJ4" sqref="AJ4"/>
    </sheetView>
  </sheetViews>
  <sheetFormatPr baseColWidth="10" defaultRowHeight="14" x14ac:dyDescent="0"/>
  <cols>
    <col min="1" max="1" width="5" style="73" customWidth="1"/>
    <col min="2" max="11" width="2" style="73" customWidth="1"/>
    <col min="12" max="12" width="7.1640625" style="74" customWidth="1"/>
    <col min="13" max="13" width="5" style="73" customWidth="1"/>
    <col min="14" max="23" width="2" style="73" customWidth="1"/>
    <col min="24" max="24" width="7.6640625" style="74" customWidth="1"/>
    <col min="25" max="25" width="5" style="73" customWidth="1"/>
    <col min="26" max="35" width="2" style="73" customWidth="1"/>
    <col min="36" max="36" width="7.5" style="74" customWidth="1"/>
    <col min="37" max="37" width="5" style="73" customWidth="1"/>
    <col min="38" max="47" width="2" style="73" customWidth="1"/>
    <col min="48" max="16384" width="10.83203125" style="74"/>
  </cols>
  <sheetData>
    <row r="1" spans="1:47">
      <c r="B1" s="73" t="s">
        <v>13</v>
      </c>
      <c r="E1" s="73" t="s">
        <v>14</v>
      </c>
      <c r="N1" s="73" t="s">
        <v>13</v>
      </c>
      <c r="Q1" s="73" t="s">
        <v>14</v>
      </c>
      <c r="Z1" s="73" t="s">
        <v>13</v>
      </c>
      <c r="AC1" s="73" t="s">
        <v>14</v>
      </c>
      <c r="AL1" s="73" t="s">
        <v>13</v>
      </c>
      <c r="AO1" s="73" t="s">
        <v>14</v>
      </c>
    </row>
    <row r="2" spans="1:47" ht="8" customHeight="1" thickBot="1">
      <c r="A2" s="110">
        <v>50</v>
      </c>
      <c r="M2" s="110">
        <v>50</v>
      </c>
      <c r="Y2" s="110">
        <v>50</v>
      </c>
      <c r="AK2" s="110">
        <v>50</v>
      </c>
    </row>
    <row r="3" spans="1:47" ht="8" customHeight="1">
      <c r="A3" s="110"/>
      <c r="B3" s="75"/>
      <c r="C3" s="76"/>
      <c r="D3" s="76"/>
      <c r="E3" s="76"/>
      <c r="F3" s="76"/>
      <c r="G3" s="76"/>
      <c r="H3" s="76"/>
      <c r="I3" s="76"/>
      <c r="J3" s="76"/>
      <c r="K3" s="76"/>
      <c r="M3" s="110"/>
      <c r="N3" s="75"/>
      <c r="O3" s="76"/>
      <c r="P3" s="76"/>
      <c r="Q3" s="76"/>
      <c r="R3" s="76"/>
      <c r="S3" s="76"/>
      <c r="T3" s="76"/>
      <c r="U3" s="76"/>
      <c r="V3" s="76"/>
      <c r="W3" s="76"/>
      <c r="Y3" s="110"/>
      <c r="Z3" s="75"/>
      <c r="AA3" s="76"/>
      <c r="AB3" s="76"/>
      <c r="AC3" s="76"/>
      <c r="AD3" s="76"/>
      <c r="AE3" s="76"/>
      <c r="AF3" s="76"/>
      <c r="AG3" s="76"/>
      <c r="AH3" s="76"/>
      <c r="AI3" s="76"/>
      <c r="AK3" s="110"/>
      <c r="AL3" s="75"/>
      <c r="AM3" s="76"/>
      <c r="AN3" s="76"/>
      <c r="AO3" s="76"/>
      <c r="AP3" s="76"/>
      <c r="AQ3" s="76"/>
      <c r="AR3" s="76"/>
      <c r="AS3" s="76"/>
      <c r="AT3" s="76"/>
      <c r="AU3" s="76"/>
    </row>
    <row r="4" spans="1:47" ht="8" customHeight="1">
      <c r="A4" s="77"/>
      <c r="B4" s="78"/>
      <c r="C4" s="79"/>
      <c r="D4" s="79"/>
      <c r="E4" s="79"/>
      <c r="F4" s="79"/>
      <c r="G4" s="79"/>
      <c r="H4" s="79"/>
      <c r="I4" s="79"/>
      <c r="J4" s="79"/>
      <c r="K4" s="79"/>
      <c r="M4" s="77"/>
      <c r="N4" s="78"/>
      <c r="O4" s="79"/>
      <c r="P4" s="79"/>
      <c r="Q4" s="79"/>
      <c r="R4" s="79"/>
      <c r="S4" s="79"/>
      <c r="T4" s="79"/>
      <c r="U4" s="79"/>
      <c r="V4" s="79"/>
      <c r="W4" s="79"/>
      <c r="Y4" s="77"/>
      <c r="Z4" s="78"/>
      <c r="AA4" s="79"/>
      <c r="AB4" s="79"/>
      <c r="AC4" s="79"/>
      <c r="AD4" s="79"/>
      <c r="AE4" s="79"/>
      <c r="AF4" s="79"/>
      <c r="AG4" s="79"/>
      <c r="AH4" s="79"/>
      <c r="AI4" s="79"/>
      <c r="AK4" s="77"/>
      <c r="AL4" s="78"/>
      <c r="AM4" s="79"/>
      <c r="AN4" s="79"/>
      <c r="AO4" s="79"/>
      <c r="AP4" s="79"/>
      <c r="AQ4" s="79"/>
      <c r="AR4" s="79"/>
      <c r="AS4" s="79"/>
      <c r="AT4" s="79"/>
      <c r="AU4" s="79"/>
    </row>
    <row r="5" spans="1:47" ht="8" customHeight="1">
      <c r="A5" s="77"/>
      <c r="B5" s="78"/>
      <c r="C5" s="79"/>
      <c r="D5" s="79"/>
      <c r="E5" s="79"/>
      <c r="F5" s="79"/>
      <c r="G5" s="79"/>
      <c r="H5" s="79"/>
      <c r="I5" s="79"/>
      <c r="J5" s="79"/>
      <c r="K5" s="79"/>
      <c r="M5" s="77"/>
      <c r="N5" s="78"/>
      <c r="O5" s="79"/>
      <c r="P5" s="79"/>
      <c r="Q5" s="79"/>
      <c r="R5" s="79"/>
      <c r="S5" s="79"/>
      <c r="T5" s="79"/>
      <c r="U5" s="79"/>
      <c r="V5" s="79"/>
      <c r="W5" s="79"/>
      <c r="Y5" s="77"/>
      <c r="Z5" s="78"/>
      <c r="AA5" s="79"/>
      <c r="AB5" s="79"/>
      <c r="AC5" s="79"/>
      <c r="AD5" s="79"/>
      <c r="AE5" s="79"/>
      <c r="AF5" s="79"/>
      <c r="AG5" s="79"/>
      <c r="AH5" s="79"/>
      <c r="AI5" s="79"/>
      <c r="AK5" s="77"/>
      <c r="AL5" s="78"/>
      <c r="AM5" s="79"/>
      <c r="AN5" s="79"/>
      <c r="AO5" s="79"/>
      <c r="AP5" s="79"/>
      <c r="AQ5" s="79"/>
      <c r="AR5" s="79"/>
      <c r="AS5" s="79"/>
      <c r="AT5" s="79"/>
      <c r="AU5" s="79"/>
    </row>
    <row r="6" spans="1:47" ht="8" customHeight="1">
      <c r="A6" s="77"/>
      <c r="B6" s="78"/>
      <c r="C6" s="79"/>
      <c r="D6" s="79"/>
      <c r="E6" s="79"/>
      <c r="F6" s="79"/>
      <c r="G6" s="79"/>
      <c r="H6" s="79"/>
      <c r="I6" s="79"/>
      <c r="J6" s="79"/>
      <c r="K6" s="79"/>
      <c r="M6" s="77"/>
      <c r="N6" s="78"/>
      <c r="O6" s="79"/>
      <c r="P6" s="79"/>
      <c r="Q6" s="79"/>
      <c r="R6" s="79"/>
      <c r="S6" s="79"/>
      <c r="T6" s="79"/>
      <c r="U6" s="79"/>
      <c r="V6" s="79"/>
      <c r="W6" s="79"/>
      <c r="Y6" s="77"/>
      <c r="Z6" s="78"/>
      <c r="AA6" s="79"/>
      <c r="AB6" s="79"/>
      <c r="AC6" s="79"/>
      <c r="AD6" s="79"/>
      <c r="AE6" s="79"/>
      <c r="AF6" s="79"/>
      <c r="AG6" s="79"/>
      <c r="AH6" s="79"/>
      <c r="AI6" s="79"/>
      <c r="AK6" s="77"/>
      <c r="AL6" s="78"/>
      <c r="AM6" s="79"/>
      <c r="AN6" s="79"/>
      <c r="AO6" s="79"/>
      <c r="AP6" s="79"/>
      <c r="AQ6" s="79"/>
      <c r="AR6" s="79"/>
      <c r="AS6" s="79"/>
      <c r="AT6" s="79"/>
      <c r="AU6" s="79"/>
    </row>
    <row r="7" spans="1:47" ht="8" customHeight="1" thickBot="1">
      <c r="A7" s="109">
        <v>45</v>
      </c>
      <c r="B7" s="80"/>
      <c r="C7" s="81"/>
      <c r="D7" s="81"/>
      <c r="E7" s="81"/>
      <c r="F7" s="81"/>
      <c r="G7" s="81"/>
      <c r="H7" s="81"/>
      <c r="I7" s="81"/>
      <c r="J7" s="81"/>
      <c r="K7" s="81"/>
      <c r="M7" s="109">
        <v>45</v>
      </c>
      <c r="N7" s="80"/>
      <c r="O7" s="81"/>
      <c r="P7" s="81"/>
      <c r="Q7" s="81"/>
      <c r="R7" s="81"/>
      <c r="S7" s="81"/>
      <c r="T7" s="81"/>
      <c r="U7" s="81"/>
      <c r="V7" s="81"/>
      <c r="W7" s="81"/>
      <c r="Y7" s="109">
        <v>45</v>
      </c>
      <c r="Z7" s="80"/>
      <c r="AA7" s="81"/>
      <c r="AB7" s="81"/>
      <c r="AC7" s="81"/>
      <c r="AD7" s="81"/>
      <c r="AE7" s="81"/>
      <c r="AF7" s="81"/>
      <c r="AG7" s="81"/>
      <c r="AH7" s="81"/>
      <c r="AI7" s="81"/>
      <c r="AK7" s="109">
        <v>45</v>
      </c>
      <c r="AL7" s="80"/>
      <c r="AM7" s="81"/>
      <c r="AN7" s="81"/>
      <c r="AO7" s="81"/>
      <c r="AP7" s="81"/>
      <c r="AQ7" s="81"/>
      <c r="AR7" s="81"/>
      <c r="AS7" s="81"/>
      <c r="AT7" s="81"/>
      <c r="AU7" s="81"/>
    </row>
    <row r="8" spans="1:47" ht="8" customHeight="1">
      <c r="A8" s="109"/>
      <c r="B8" s="75"/>
      <c r="C8" s="76"/>
      <c r="D8" s="76"/>
      <c r="E8" s="76"/>
      <c r="F8" s="76"/>
      <c r="G8" s="76"/>
      <c r="H8" s="76"/>
      <c r="I8" s="76"/>
      <c r="J8" s="76"/>
      <c r="K8" s="76"/>
      <c r="M8" s="109"/>
      <c r="N8" s="75"/>
      <c r="O8" s="76"/>
      <c r="P8" s="76"/>
      <c r="Q8" s="76"/>
      <c r="R8" s="76"/>
      <c r="S8" s="76"/>
      <c r="T8" s="76"/>
      <c r="U8" s="76"/>
      <c r="V8" s="76"/>
      <c r="W8" s="76"/>
      <c r="Y8" s="109"/>
      <c r="Z8" s="75"/>
      <c r="AA8" s="76"/>
      <c r="AB8" s="76"/>
      <c r="AC8" s="76"/>
      <c r="AD8" s="76"/>
      <c r="AE8" s="76"/>
      <c r="AF8" s="76"/>
      <c r="AG8" s="76"/>
      <c r="AH8" s="76"/>
      <c r="AI8" s="76"/>
      <c r="AK8" s="109"/>
      <c r="AL8" s="75"/>
      <c r="AM8" s="76"/>
      <c r="AN8" s="76"/>
      <c r="AO8" s="76"/>
      <c r="AP8" s="76"/>
      <c r="AQ8" s="76"/>
      <c r="AR8" s="76"/>
      <c r="AS8" s="76"/>
      <c r="AT8" s="76"/>
      <c r="AU8" s="76"/>
    </row>
    <row r="9" spans="1:47" ht="8" customHeight="1">
      <c r="A9" s="77"/>
      <c r="B9" s="78"/>
      <c r="C9" s="79"/>
      <c r="D9" s="79"/>
      <c r="E9" s="79"/>
      <c r="F9" s="79"/>
      <c r="G9" s="79"/>
      <c r="H9" s="79"/>
      <c r="I9" s="79"/>
      <c r="J9" s="79"/>
      <c r="K9" s="79"/>
      <c r="M9" s="77"/>
      <c r="N9" s="78"/>
      <c r="O9" s="79"/>
      <c r="P9" s="79"/>
      <c r="Q9" s="79"/>
      <c r="R9" s="79"/>
      <c r="S9" s="79"/>
      <c r="T9" s="79"/>
      <c r="U9" s="79"/>
      <c r="V9" s="79"/>
      <c r="W9" s="79"/>
      <c r="Y9" s="77"/>
      <c r="Z9" s="78"/>
      <c r="AA9" s="79"/>
      <c r="AB9" s="79"/>
      <c r="AC9" s="79"/>
      <c r="AD9" s="79"/>
      <c r="AE9" s="79"/>
      <c r="AF9" s="79"/>
      <c r="AG9" s="79"/>
      <c r="AH9" s="79"/>
      <c r="AI9" s="79"/>
      <c r="AK9" s="77"/>
      <c r="AL9" s="78"/>
      <c r="AM9" s="79"/>
      <c r="AN9" s="79"/>
      <c r="AO9" s="79"/>
      <c r="AP9" s="79"/>
      <c r="AQ9" s="79"/>
      <c r="AR9" s="79"/>
      <c r="AS9" s="79"/>
      <c r="AT9" s="79"/>
      <c r="AU9" s="79"/>
    </row>
    <row r="10" spans="1:47" ht="8" customHeight="1">
      <c r="A10" s="77"/>
      <c r="B10" s="78"/>
      <c r="C10" s="79"/>
      <c r="D10" s="79"/>
      <c r="E10" s="79"/>
      <c r="F10" s="79"/>
      <c r="G10" s="79"/>
      <c r="H10" s="79"/>
      <c r="I10" s="79"/>
      <c r="J10" s="79"/>
      <c r="K10" s="79"/>
      <c r="M10" s="77"/>
      <c r="N10" s="78"/>
      <c r="O10" s="79"/>
      <c r="P10" s="79"/>
      <c r="Q10" s="79"/>
      <c r="R10" s="79"/>
      <c r="S10" s="79"/>
      <c r="T10" s="79"/>
      <c r="U10" s="79"/>
      <c r="V10" s="79"/>
      <c r="W10" s="79"/>
      <c r="Y10" s="77"/>
      <c r="Z10" s="78"/>
      <c r="AA10" s="79"/>
      <c r="AB10" s="79"/>
      <c r="AC10" s="79"/>
      <c r="AD10" s="79"/>
      <c r="AE10" s="79"/>
      <c r="AF10" s="79"/>
      <c r="AG10" s="79"/>
      <c r="AH10" s="79"/>
      <c r="AI10" s="79"/>
      <c r="AK10" s="77"/>
      <c r="AL10" s="78"/>
      <c r="AM10" s="79"/>
      <c r="AN10" s="79"/>
      <c r="AO10" s="79"/>
      <c r="AP10" s="79"/>
      <c r="AQ10" s="79"/>
      <c r="AR10" s="79"/>
      <c r="AS10" s="79"/>
      <c r="AT10" s="79"/>
      <c r="AU10" s="79"/>
    </row>
    <row r="11" spans="1:47" ht="8" customHeight="1">
      <c r="A11" s="77"/>
      <c r="B11" s="78"/>
      <c r="C11" s="79"/>
      <c r="D11" s="79"/>
      <c r="E11" s="79"/>
      <c r="F11" s="79"/>
      <c r="G11" s="79"/>
      <c r="H11" s="79"/>
      <c r="I11" s="79"/>
      <c r="J11" s="79"/>
      <c r="K11" s="79"/>
      <c r="M11" s="77"/>
      <c r="N11" s="78"/>
      <c r="O11" s="79"/>
      <c r="P11" s="79"/>
      <c r="Q11" s="79"/>
      <c r="R11" s="79"/>
      <c r="S11" s="79"/>
      <c r="T11" s="79"/>
      <c r="U11" s="79"/>
      <c r="V11" s="79"/>
      <c r="W11" s="79"/>
      <c r="Y11" s="77"/>
      <c r="Z11" s="78"/>
      <c r="AA11" s="79"/>
      <c r="AB11" s="79"/>
      <c r="AC11" s="79"/>
      <c r="AD11" s="79"/>
      <c r="AE11" s="79"/>
      <c r="AF11" s="79"/>
      <c r="AG11" s="79"/>
      <c r="AH11" s="79"/>
      <c r="AI11" s="79"/>
      <c r="AK11" s="77"/>
      <c r="AL11" s="78"/>
      <c r="AM11" s="79"/>
      <c r="AN11" s="79"/>
      <c r="AO11" s="79"/>
      <c r="AP11" s="79"/>
      <c r="AQ11" s="79"/>
      <c r="AR11" s="79"/>
      <c r="AS11" s="79"/>
      <c r="AT11" s="79"/>
      <c r="AU11" s="79"/>
    </row>
    <row r="12" spans="1:47" ht="8" customHeight="1" thickBot="1">
      <c r="A12" s="109">
        <v>40</v>
      </c>
      <c r="B12" s="80"/>
      <c r="C12" s="81"/>
      <c r="D12" s="81"/>
      <c r="E12" s="81"/>
      <c r="F12" s="81"/>
      <c r="G12" s="81"/>
      <c r="H12" s="81"/>
      <c r="I12" s="81"/>
      <c r="J12" s="81"/>
      <c r="K12" s="81"/>
      <c r="M12" s="109">
        <v>40</v>
      </c>
      <c r="N12" s="80"/>
      <c r="O12" s="81"/>
      <c r="P12" s="81"/>
      <c r="Q12" s="81"/>
      <c r="R12" s="81"/>
      <c r="S12" s="81"/>
      <c r="T12" s="81"/>
      <c r="U12" s="81"/>
      <c r="V12" s="81"/>
      <c r="W12" s="81"/>
      <c r="Y12" s="109">
        <v>40</v>
      </c>
      <c r="Z12" s="80"/>
      <c r="AA12" s="81"/>
      <c r="AB12" s="81"/>
      <c r="AC12" s="81"/>
      <c r="AD12" s="81"/>
      <c r="AE12" s="81"/>
      <c r="AF12" s="81"/>
      <c r="AG12" s="81"/>
      <c r="AH12" s="81"/>
      <c r="AI12" s="81"/>
      <c r="AK12" s="109">
        <v>40</v>
      </c>
      <c r="AL12" s="80"/>
      <c r="AM12" s="81"/>
      <c r="AN12" s="81"/>
      <c r="AO12" s="81"/>
      <c r="AP12" s="81"/>
      <c r="AQ12" s="81"/>
      <c r="AR12" s="81"/>
      <c r="AS12" s="81"/>
      <c r="AT12" s="81"/>
      <c r="AU12" s="81"/>
    </row>
    <row r="13" spans="1:47" ht="8" customHeight="1">
      <c r="A13" s="109"/>
      <c r="B13" s="75"/>
      <c r="C13" s="76"/>
      <c r="D13" s="76"/>
      <c r="E13" s="76"/>
      <c r="F13" s="76"/>
      <c r="G13" s="76"/>
      <c r="H13" s="76"/>
      <c r="I13" s="76"/>
      <c r="J13" s="76"/>
      <c r="K13" s="76"/>
      <c r="M13" s="109"/>
      <c r="N13" s="75"/>
      <c r="O13" s="76"/>
      <c r="P13" s="76"/>
      <c r="Q13" s="76"/>
      <c r="R13" s="76"/>
      <c r="S13" s="76"/>
      <c r="T13" s="76"/>
      <c r="U13" s="76"/>
      <c r="V13" s="76"/>
      <c r="W13" s="76"/>
      <c r="Y13" s="109"/>
      <c r="Z13" s="75"/>
      <c r="AA13" s="76"/>
      <c r="AB13" s="76"/>
      <c r="AC13" s="76"/>
      <c r="AD13" s="76"/>
      <c r="AE13" s="76"/>
      <c r="AF13" s="76"/>
      <c r="AG13" s="76"/>
      <c r="AH13" s="76"/>
      <c r="AI13" s="76"/>
      <c r="AK13" s="109"/>
      <c r="AL13" s="75"/>
      <c r="AM13" s="76"/>
      <c r="AN13" s="76"/>
      <c r="AO13" s="76"/>
      <c r="AP13" s="76"/>
      <c r="AQ13" s="76"/>
      <c r="AR13" s="76"/>
      <c r="AS13" s="76"/>
      <c r="AT13" s="76"/>
      <c r="AU13" s="76"/>
    </row>
    <row r="14" spans="1:47" ht="8" customHeight="1">
      <c r="A14" s="77"/>
      <c r="B14" s="78"/>
      <c r="C14" s="79"/>
      <c r="D14" s="79"/>
      <c r="E14" s="79"/>
      <c r="F14" s="79"/>
      <c r="G14" s="79"/>
      <c r="H14" s="79"/>
      <c r="I14" s="79"/>
      <c r="J14" s="79"/>
      <c r="K14" s="79"/>
      <c r="M14" s="77"/>
      <c r="N14" s="78"/>
      <c r="O14" s="79"/>
      <c r="P14" s="79"/>
      <c r="Q14" s="79"/>
      <c r="R14" s="79"/>
      <c r="S14" s="79"/>
      <c r="T14" s="79"/>
      <c r="U14" s="79"/>
      <c r="V14" s="79"/>
      <c r="W14" s="79"/>
      <c r="Y14" s="77"/>
      <c r="Z14" s="78"/>
      <c r="AA14" s="79"/>
      <c r="AB14" s="79"/>
      <c r="AC14" s="79"/>
      <c r="AD14" s="79"/>
      <c r="AE14" s="79"/>
      <c r="AF14" s="79"/>
      <c r="AG14" s="79"/>
      <c r="AH14" s="79"/>
      <c r="AI14" s="79"/>
      <c r="AK14" s="77"/>
      <c r="AL14" s="78"/>
      <c r="AM14" s="79"/>
      <c r="AN14" s="79"/>
      <c r="AO14" s="79"/>
      <c r="AP14" s="79"/>
      <c r="AQ14" s="79"/>
      <c r="AR14" s="79"/>
      <c r="AS14" s="79"/>
      <c r="AT14" s="79"/>
      <c r="AU14" s="79"/>
    </row>
    <row r="15" spans="1:47" ht="8" customHeight="1">
      <c r="A15" s="77"/>
      <c r="B15" s="78"/>
      <c r="C15" s="79"/>
      <c r="D15" s="79"/>
      <c r="E15" s="79"/>
      <c r="F15" s="79"/>
      <c r="G15" s="79"/>
      <c r="H15" s="79"/>
      <c r="I15" s="79"/>
      <c r="J15" s="79"/>
      <c r="K15" s="79"/>
      <c r="M15" s="77"/>
      <c r="N15" s="78"/>
      <c r="O15" s="79"/>
      <c r="P15" s="79"/>
      <c r="Q15" s="79"/>
      <c r="R15" s="79"/>
      <c r="S15" s="79"/>
      <c r="T15" s="79"/>
      <c r="U15" s="79"/>
      <c r="V15" s="79"/>
      <c r="W15" s="79"/>
      <c r="Y15" s="77"/>
      <c r="Z15" s="78"/>
      <c r="AA15" s="79"/>
      <c r="AB15" s="79"/>
      <c r="AC15" s="79"/>
      <c r="AD15" s="79"/>
      <c r="AE15" s="79"/>
      <c r="AF15" s="79"/>
      <c r="AG15" s="79"/>
      <c r="AH15" s="79"/>
      <c r="AI15" s="79"/>
      <c r="AK15" s="77"/>
      <c r="AL15" s="78"/>
      <c r="AM15" s="79"/>
      <c r="AN15" s="79"/>
      <c r="AO15" s="79"/>
      <c r="AP15" s="79"/>
      <c r="AQ15" s="79"/>
      <c r="AR15" s="79"/>
      <c r="AS15" s="79"/>
      <c r="AT15" s="79"/>
      <c r="AU15" s="79"/>
    </row>
    <row r="16" spans="1:47" ht="8" customHeight="1">
      <c r="A16" s="77"/>
      <c r="B16" s="78"/>
      <c r="C16" s="79"/>
      <c r="D16" s="79"/>
      <c r="E16" s="79"/>
      <c r="F16" s="79"/>
      <c r="G16" s="79"/>
      <c r="H16" s="79"/>
      <c r="I16" s="79"/>
      <c r="J16" s="79"/>
      <c r="K16" s="79"/>
      <c r="M16" s="77"/>
      <c r="N16" s="78"/>
      <c r="O16" s="79"/>
      <c r="P16" s="79"/>
      <c r="Q16" s="79"/>
      <c r="R16" s="79"/>
      <c r="S16" s="79"/>
      <c r="T16" s="79"/>
      <c r="U16" s="79"/>
      <c r="V16" s="79"/>
      <c r="W16" s="79"/>
      <c r="Y16" s="77"/>
      <c r="Z16" s="78"/>
      <c r="AA16" s="79"/>
      <c r="AB16" s="79"/>
      <c r="AC16" s="79"/>
      <c r="AD16" s="79"/>
      <c r="AE16" s="79"/>
      <c r="AF16" s="79"/>
      <c r="AG16" s="79"/>
      <c r="AH16" s="79"/>
      <c r="AI16" s="79"/>
      <c r="AK16" s="77"/>
      <c r="AL16" s="78"/>
      <c r="AM16" s="79"/>
      <c r="AN16" s="79"/>
      <c r="AO16" s="79"/>
      <c r="AP16" s="79"/>
      <c r="AQ16" s="79"/>
      <c r="AR16" s="79"/>
      <c r="AS16" s="79"/>
      <c r="AT16" s="79"/>
      <c r="AU16" s="79"/>
    </row>
    <row r="17" spans="1:47" ht="8" customHeight="1" thickBot="1">
      <c r="A17" s="109">
        <v>35</v>
      </c>
      <c r="B17" s="80"/>
      <c r="C17" s="81"/>
      <c r="D17" s="81"/>
      <c r="E17" s="81"/>
      <c r="F17" s="81"/>
      <c r="G17" s="81"/>
      <c r="H17" s="81"/>
      <c r="I17" s="81"/>
      <c r="J17" s="81"/>
      <c r="K17" s="81"/>
      <c r="M17" s="109">
        <v>35</v>
      </c>
      <c r="N17" s="80"/>
      <c r="O17" s="81"/>
      <c r="P17" s="81"/>
      <c r="Q17" s="81"/>
      <c r="R17" s="81"/>
      <c r="S17" s="81"/>
      <c r="T17" s="81"/>
      <c r="U17" s="81"/>
      <c r="V17" s="81"/>
      <c r="W17" s="81"/>
      <c r="Y17" s="109">
        <v>35</v>
      </c>
      <c r="Z17" s="80"/>
      <c r="AA17" s="81"/>
      <c r="AB17" s="81"/>
      <c r="AC17" s="81"/>
      <c r="AD17" s="81"/>
      <c r="AE17" s="81"/>
      <c r="AF17" s="81"/>
      <c r="AG17" s="81"/>
      <c r="AH17" s="81"/>
      <c r="AI17" s="81"/>
      <c r="AK17" s="109">
        <v>35</v>
      </c>
      <c r="AL17" s="80"/>
      <c r="AM17" s="81"/>
      <c r="AN17" s="81"/>
      <c r="AO17" s="81"/>
      <c r="AP17" s="81"/>
      <c r="AQ17" s="81"/>
      <c r="AR17" s="81"/>
      <c r="AS17" s="81"/>
      <c r="AT17" s="81"/>
      <c r="AU17" s="81"/>
    </row>
    <row r="18" spans="1:47" ht="8" customHeight="1">
      <c r="A18" s="109"/>
      <c r="B18" s="75"/>
      <c r="C18" s="76"/>
      <c r="D18" s="76"/>
      <c r="E18" s="76"/>
      <c r="F18" s="76"/>
      <c r="G18" s="76"/>
      <c r="H18" s="76"/>
      <c r="I18" s="76"/>
      <c r="J18" s="76"/>
      <c r="K18" s="76"/>
      <c r="M18" s="109"/>
      <c r="N18" s="75"/>
      <c r="O18" s="76"/>
      <c r="P18" s="76"/>
      <c r="Q18" s="76"/>
      <c r="R18" s="76"/>
      <c r="S18" s="76"/>
      <c r="T18" s="76"/>
      <c r="U18" s="76"/>
      <c r="V18" s="76"/>
      <c r="W18" s="76"/>
      <c r="Y18" s="109"/>
      <c r="Z18" s="75"/>
      <c r="AA18" s="76"/>
      <c r="AB18" s="76"/>
      <c r="AC18" s="76"/>
      <c r="AD18" s="76"/>
      <c r="AE18" s="76"/>
      <c r="AF18" s="76"/>
      <c r="AG18" s="76"/>
      <c r="AH18" s="76"/>
      <c r="AI18" s="76"/>
      <c r="AK18" s="109"/>
      <c r="AL18" s="75"/>
      <c r="AM18" s="76"/>
      <c r="AN18" s="76"/>
      <c r="AO18" s="76"/>
      <c r="AP18" s="76"/>
      <c r="AQ18" s="76"/>
      <c r="AR18" s="76"/>
      <c r="AS18" s="76"/>
      <c r="AT18" s="76"/>
      <c r="AU18" s="76"/>
    </row>
    <row r="19" spans="1:47" ht="8" customHeight="1">
      <c r="A19" s="77"/>
      <c r="B19" s="78"/>
      <c r="C19" s="79"/>
      <c r="D19" s="79"/>
      <c r="E19" s="79"/>
      <c r="F19" s="79"/>
      <c r="G19" s="79"/>
      <c r="H19" s="79"/>
      <c r="I19" s="79"/>
      <c r="J19" s="79"/>
      <c r="K19" s="79"/>
      <c r="M19" s="77"/>
      <c r="N19" s="78"/>
      <c r="O19" s="79"/>
      <c r="P19" s="79"/>
      <c r="Q19" s="79"/>
      <c r="R19" s="79"/>
      <c r="S19" s="79"/>
      <c r="T19" s="79"/>
      <c r="U19" s="79"/>
      <c r="V19" s="79"/>
      <c r="W19" s="79"/>
      <c r="Y19" s="77"/>
      <c r="Z19" s="78"/>
      <c r="AA19" s="79"/>
      <c r="AB19" s="79"/>
      <c r="AC19" s="79"/>
      <c r="AD19" s="79"/>
      <c r="AE19" s="79"/>
      <c r="AF19" s="79"/>
      <c r="AG19" s="79"/>
      <c r="AH19" s="79"/>
      <c r="AI19" s="79"/>
      <c r="AK19" s="77"/>
      <c r="AL19" s="78"/>
      <c r="AM19" s="79"/>
      <c r="AN19" s="79"/>
      <c r="AO19" s="79"/>
      <c r="AP19" s="79"/>
      <c r="AQ19" s="79"/>
      <c r="AR19" s="79"/>
      <c r="AS19" s="79"/>
      <c r="AT19" s="79"/>
      <c r="AU19" s="79"/>
    </row>
    <row r="20" spans="1:47" ht="8" customHeight="1">
      <c r="A20" s="77"/>
      <c r="B20" s="78"/>
      <c r="C20" s="79"/>
      <c r="D20" s="79"/>
      <c r="E20" s="79"/>
      <c r="F20" s="79"/>
      <c r="G20" s="79"/>
      <c r="H20" s="79"/>
      <c r="I20" s="79"/>
      <c r="J20" s="79"/>
      <c r="K20" s="79"/>
      <c r="M20" s="77"/>
      <c r="N20" s="78"/>
      <c r="O20" s="79"/>
      <c r="P20" s="79"/>
      <c r="Q20" s="79"/>
      <c r="R20" s="79"/>
      <c r="S20" s="79"/>
      <c r="T20" s="79"/>
      <c r="U20" s="79"/>
      <c r="V20" s="79"/>
      <c r="W20" s="79"/>
      <c r="Y20" s="77"/>
      <c r="Z20" s="78"/>
      <c r="AA20" s="79"/>
      <c r="AB20" s="79"/>
      <c r="AC20" s="79"/>
      <c r="AD20" s="79"/>
      <c r="AE20" s="79"/>
      <c r="AF20" s="79"/>
      <c r="AG20" s="79"/>
      <c r="AH20" s="79"/>
      <c r="AI20" s="79"/>
      <c r="AK20" s="77"/>
      <c r="AL20" s="78"/>
      <c r="AM20" s="79"/>
      <c r="AN20" s="79"/>
      <c r="AO20" s="79"/>
      <c r="AP20" s="79"/>
      <c r="AQ20" s="79"/>
      <c r="AR20" s="79"/>
      <c r="AS20" s="79"/>
      <c r="AT20" s="79"/>
      <c r="AU20" s="79"/>
    </row>
    <row r="21" spans="1:47" ht="8" customHeight="1">
      <c r="A21" s="77"/>
      <c r="B21" s="78"/>
      <c r="C21" s="79"/>
      <c r="D21" s="79"/>
      <c r="E21" s="79"/>
      <c r="F21" s="79"/>
      <c r="G21" s="79"/>
      <c r="H21" s="79"/>
      <c r="I21" s="79"/>
      <c r="J21" s="79"/>
      <c r="K21" s="79"/>
      <c r="M21" s="77"/>
      <c r="N21" s="78"/>
      <c r="O21" s="79"/>
      <c r="P21" s="79"/>
      <c r="Q21" s="79"/>
      <c r="R21" s="79"/>
      <c r="S21" s="79"/>
      <c r="T21" s="79"/>
      <c r="U21" s="79"/>
      <c r="V21" s="79"/>
      <c r="W21" s="79"/>
      <c r="Y21" s="77"/>
      <c r="Z21" s="78"/>
      <c r="AA21" s="79"/>
      <c r="AB21" s="79"/>
      <c r="AC21" s="79"/>
      <c r="AD21" s="79"/>
      <c r="AE21" s="79"/>
      <c r="AF21" s="79"/>
      <c r="AG21" s="79"/>
      <c r="AH21" s="79"/>
      <c r="AI21" s="79"/>
      <c r="AK21" s="77"/>
      <c r="AL21" s="78"/>
      <c r="AM21" s="79"/>
      <c r="AN21" s="79"/>
      <c r="AO21" s="79"/>
      <c r="AP21" s="79"/>
      <c r="AQ21" s="79"/>
      <c r="AR21" s="79"/>
      <c r="AS21" s="79"/>
      <c r="AT21" s="79"/>
      <c r="AU21" s="79"/>
    </row>
    <row r="22" spans="1:47" ht="8" customHeight="1" thickBot="1">
      <c r="A22" s="111">
        <v>30</v>
      </c>
      <c r="B22" s="80"/>
      <c r="C22" s="81"/>
      <c r="D22" s="81"/>
      <c r="E22" s="81"/>
      <c r="F22" s="81"/>
      <c r="G22" s="81"/>
      <c r="H22" s="81"/>
      <c r="I22" s="81"/>
      <c r="J22" s="81"/>
      <c r="K22" s="81"/>
      <c r="M22" s="111">
        <v>30</v>
      </c>
      <c r="N22" s="80"/>
      <c r="O22" s="81"/>
      <c r="P22" s="81"/>
      <c r="Q22" s="81"/>
      <c r="R22" s="81"/>
      <c r="S22" s="81"/>
      <c r="T22" s="81"/>
      <c r="U22" s="81"/>
      <c r="V22" s="81"/>
      <c r="W22" s="81"/>
      <c r="Y22" s="111">
        <v>30</v>
      </c>
      <c r="Z22" s="80"/>
      <c r="AA22" s="81"/>
      <c r="AB22" s="81"/>
      <c r="AC22" s="81"/>
      <c r="AD22" s="81"/>
      <c r="AE22" s="81"/>
      <c r="AF22" s="81"/>
      <c r="AG22" s="81"/>
      <c r="AH22" s="81"/>
      <c r="AI22" s="81"/>
      <c r="AK22" s="111">
        <v>30</v>
      </c>
      <c r="AL22" s="80"/>
      <c r="AM22" s="81"/>
      <c r="AN22" s="81"/>
      <c r="AO22" s="81"/>
      <c r="AP22" s="81"/>
      <c r="AQ22" s="81"/>
      <c r="AR22" s="81"/>
      <c r="AS22" s="81"/>
      <c r="AT22" s="81"/>
      <c r="AU22" s="81"/>
    </row>
    <row r="23" spans="1:47" ht="8" customHeight="1">
      <c r="A23" s="111"/>
      <c r="B23" s="75"/>
      <c r="C23" s="76"/>
      <c r="D23" s="76"/>
      <c r="E23" s="76"/>
      <c r="F23" s="76"/>
      <c r="G23" s="76"/>
      <c r="H23" s="76"/>
      <c r="I23" s="76"/>
      <c r="J23" s="76"/>
      <c r="K23" s="76"/>
      <c r="M23" s="111"/>
      <c r="N23" s="75"/>
      <c r="O23" s="76"/>
      <c r="P23" s="76"/>
      <c r="Q23" s="76"/>
      <c r="R23" s="76"/>
      <c r="S23" s="76"/>
      <c r="T23" s="76"/>
      <c r="U23" s="76"/>
      <c r="V23" s="76"/>
      <c r="W23" s="76"/>
      <c r="Y23" s="111"/>
      <c r="Z23" s="75"/>
      <c r="AA23" s="76"/>
      <c r="AB23" s="76"/>
      <c r="AC23" s="76"/>
      <c r="AD23" s="76"/>
      <c r="AE23" s="76"/>
      <c r="AF23" s="76"/>
      <c r="AG23" s="76"/>
      <c r="AH23" s="76"/>
      <c r="AI23" s="76"/>
      <c r="AK23" s="111"/>
      <c r="AL23" s="75"/>
      <c r="AM23" s="76"/>
      <c r="AN23" s="76"/>
      <c r="AO23" s="76"/>
      <c r="AP23" s="76"/>
      <c r="AQ23" s="76"/>
      <c r="AR23" s="76"/>
      <c r="AS23" s="76"/>
      <c r="AT23" s="76"/>
      <c r="AU23" s="76"/>
    </row>
    <row r="24" spans="1:47" ht="8" customHeight="1">
      <c r="A24" s="77"/>
      <c r="B24" s="78"/>
      <c r="C24" s="79"/>
      <c r="D24" s="79"/>
      <c r="E24" s="79"/>
      <c r="F24" s="79"/>
      <c r="G24" s="79"/>
      <c r="H24" s="79"/>
      <c r="I24" s="79"/>
      <c r="J24" s="79"/>
      <c r="K24" s="79"/>
      <c r="M24" s="77"/>
      <c r="N24" s="78"/>
      <c r="O24" s="79"/>
      <c r="P24" s="79"/>
      <c r="Q24" s="79"/>
      <c r="R24" s="79"/>
      <c r="S24" s="79"/>
      <c r="T24" s="79"/>
      <c r="U24" s="79"/>
      <c r="V24" s="79"/>
      <c r="W24" s="79"/>
      <c r="Y24" s="77"/>
      <c r="Z24" s="78"/>
      <c r="AA24" s="79"/>
      <c r="AB24" s="79"/>
      <c r="AC24" s="79"/>
      <c r="AD24" s="79"/>
      <c r="AE24" s="79"/>
      <c r="AF24" s="79"/>
      <c r="AG24" s="79"/>
      <c r="AH24" s="79"/>
      <c r="AI24" s="79"/>
      <c r="AK24" s="77"/>
      <c r="AL24" s="78"/>
      <c r="AM24" s="79"/>
      <c r="AN24" s="79"/>
      <c r="AO24" s="79"/>
      <c r="AP24" s="79"/>
      <c r="AQ24" s="79"/>
      <c r="AR24" s="79"/>
      <c r="AS24" s="79"/>
      <c r="AT24" s="79"/>
      <c r="AU24" s="79"/>
    </row>
    <row r="25" spans="1:47" ht="8" customHeight="1">
      <c r="A25" s="77"/>
      <c r="B25" s="78"/>
      <c r="C25" s="79"/>
      <c r="D25" s="79"/>
      <c r="E25" s="79"/>
      <c r="F25" s="79"/>
      <c r="G25" s="79"/>
      <c r="H25" s="79"/>
      <c r="I25" s="79"/>
      <c r="J25" s="79"/>
      <c r="K25" s="79"/>
      <c r="M25" s="77"/>
      <c r="N25" s="78"/>
      <c r="O25" s="79"/>
      <c r="P25" s="79"/>
      <c r="Q25" s="79"/>
      <c r="R25" s="79"/>
      <c r="S25" s="79"/>
      <c r="T25" s="79"/>
      <c r="U25" s="79"/>
      <c r="V25" s="79"/>
      <c r="W25" s="79"/>
      <c r="Y25" s="77"/>
      <c r="Z25" s="78"/>
      <c r="AA25" s="79"/>
      <c r="AB25" s="79"/>
      <c r="AC25" s="79"/>
      <c r="AD25" s="79"/>
      <c r="AE25" s="79"/>
      <c r="AF25" s="79"/>
      <c r="AG25" s="79"/>
      <c r="AH25" s="79"/>
      <c r="AI25" s="79"/>
      <c r="AK25" s="77"/>
      <c r="AL25" s="78"/>
      <c r="AM25" s="79"/>
      <c r="AN25" s="79"/>
      <c r="AO25" s="79"/>
      <c r="AP25" s="79"/>
      <c r="AQ25" s="79"/>
      <c r="AR25" s="79"/>
      <c r="AS25" s="79"/>
      <c r="AT25" s="79"/>
      <c r="AU25" s="79"/>
    </row>
    <row r="26" spans="1:47" ht="8" customHeight="1">
      <c r="A26" s="77"/>
      <c r="B26" s="78"/>
      <c r="C26" s="79"/>
      <c r="D26" s="79"/>
      <c r="E26" s="79"/>
      <c r="F26" s="79"/>
      <c r="G26" s="79"/>
      <c r="H26" s="79"/>
      <c r="I26" s="79"/>
      <c r="J26" s="79"/>
      <c r="K26" s="79"/>
      <c r="M26" s="77"/>
      <c r="N26" s="78"/>
      <c r="O26" s="79"/>
      <c r="P26" s="79"/>
      <c r="Q26" s="79"/>
      <c r="R26" s="79"/>
      <c r="S26" s="79"/>
      <c r="T26" s="79"/>
      <c r="U26" s="79"/>
      <c r="V26" s="79"/>
      <c r="W26" s="79"/>
      <c r="Y26" s="77"/>
      <c r="Z26" s="78"/>
      <c r="AA26" s="79"/>
      <c r="AB26" s="79"/>
      <c r="AC26" s="79"/>
      <c r="AD26" s="79"/>
      <c r="AE26" s="79"/>
      <c r="AF26" s="79"/>
      <c r="AG26" s="79"/>
      <c r="AH26" s="79"/>
      <c r="AI26" s="79"/>
      <c r="AK26" s="77"/>
      <c r="AL26" s="78"/>
      <c r="AM26" s="79"/>
      <c r="AN26" s="79"/>
      <c r="AO26" s="79"/>
      <c r="AP26" s="79"/>
      <c r="AQ26" s="79"/>
      <c r="AR26" s="79"/>
      <c r="AS26" s="79"/>
      <c r="AT26" s="79"/>
      <c r="AU26" s="79"/>
    </row>
    <row r="27" spans="1:47" ht="8" customHeight="1" thickBot="1">
      <c r="A27" s="111">
        <v>25</v>
      </c>
      <c r="B27" s="80"/>
      <c r="C27" s="81"/>
      <c r="D27" s="81"/>
      <c r="E27" s="81"/>
      <c r="F27" s="81"/>
      <c r="G27" s="81"/>
      <c r="H27" s="81"/>
      <c r="I27" s="81"/>
      <c r="J27" s="81"/>
      <c r="K27" s="81"/>
      <c r="M27" s="111">
        <v>25</v>
      </c>
      <c r="N27" s="80"/>
      <c r="O27" s="81"/>
      <c r="P27" s="81"/>
      <c r="Q27" s="81"/>
      <c r="R27" s="81"/>
      <c r="S27" s="81"/>
      <c r="T27" s="81"/>
      <c r="U27" s="81"/>
      <c r="V27" s="81"/>
      <c r="W27" s="81"/>
      <c r="Y27" s="111">
        <v>25</v>
      </c>
      <c r="Z27" s="80"/>
      <c r="AA27" s="81"/>
      <c r="AB27" s="81"/>
      <c r="AC27" s="81"/>
      <c r="AD27" s="81"/>
      <c r="AE27" s="81"/>
      <c r="AF27" s="81"/>
      <c r="AG27" s="81"/>
      <c r="AH27" s="81"/>
      <c r="AI27" s="81"/>
      <c r="AK27" s="111">
        <v>25</v>
      </c>
      <c r="AL27" s="80"/>
      <c r="AM27" s="81"/>
      <c r="AN27" s="81"/>
      <c r="AO27" s="81"/>
      <c r="AP27" s="81"/>
      <c r="AQ27" s="81"/>
      <c r="AR27" s="81"/>
      <c r="AS27" s="81"/>
      <c r="AT27" s="81"/>
      <c r="AU27" s="81"/>
    </row>
    <row r="28" spans="1:47" ht="8" customHeight="1">
      <c r="A28" s="111"/>
      <c r="B28" s="75"/>
      <c r="C28" s="76"/>
      <c r="D28" s="76"/>
      <c r="E28" s="76"/>
      <c r="F28" s="76"/>
      <c r="G28" s="76"/>
      <c r="H28" s="76"/>
      <c r="I28" s="76"/>
      <c r="J28" s="76"/>
      <c r="K28" s="76"/>
      <c r="M28" s="111"/>
      <c r="N28" s="75"/>
      <c r="O28" s="76"/>
      <c r="P28" s="76"/>
      <c r="Q28" s="76"/>
      <c r="R28" s="76"/>
      <c r="S28" s="76"/>
      <c r="T28" s="76"/>
      <c r="U28" s="76"/>
      <c r="V28" s="76"/>
      <c r="W28" s="76"/>
      <c r="Y28" s="111"/>
      <c r="Z28" s="75"/>
      <c r="AA28" s="76"/>
      <c r="AB28" s="76"/>
      <c r="AC28" s="76"/>
      <c r="AD28" s="76"/>
      <c r="AE28" s="76"/>
      <c r="AF28" s="76"/>
      <c r="AG28" s="76"/>
      <c r="AH28" s="76"/>
      <c r="AI28" s="76"/>
      <c r="AK28" s="111"/>
      <c r="AL28" s="75"/>
      <c r="AM28" s="76"/>
      <c r="AN28" s="76"/>
      <c r="AO28" s="76"/>
      <c r="AP28" s="76"/>
      <c r="AQ28" s="76"/>
      <c r="AR28" s="76"/>
      <c r="AS28" s="76"/>
      <c r="AT28" s="76"/>
      <c r="AU28" s="76"/>
    </row>
    <row r="29" spans="1:47" ht="8" customHeight="1">
      <c r="A29" s="77"/>
      <c r="B29" s="78"/>
      <c r="C29" s="79"/>
      <c r="D29" s="79"/>
      <c r="E29" s="79"/>
      <c r="F29" s="79"/>
      <c r="G29" s="79"/>
      <c r="H29" s="79"/>
      <c r="I29" s="79"/>
      <c r="J29" s="79"/>
      <c r="K29" s="79"/>
      <c r="M29" s="77"/>
      <c r="N29" s="78"/>
      <c r="O29" s="79"/>
      <c r="P29" s="79"/>
      <c r="Q29" s="79"/>
      <c r="R29" s="79"/>
      <c r="S29" s="79"/>
      <c r="T29" s="79"/>
      <c r="U29" s="79"/>
      <c r="V29" s="79"/>
      <c r="W29" s="79"/>
      <c r="Y29" s="77"/>
      <c r="Z29" s="78"/>
      <c r="AA29" s="79"/>
      <c r="AB29" s="79"/>
      <c r="AC29" s="79"/>
      <c r="AD29" s="79"/>
      <c r="AE29" s="79"/>
      <c r="AF29" s="79"/>
      <c r="AG29" s="79"/>
      <c r="AH29" s="79"/>
      <c r="AI29" s="79"/>
      <c r="AK29" s="77"/>
      <c r="AL29" s="78"/>
      <c r="AM29" s="79"/>
      <c r="AN29" s="79"/>
      <c r="AO29" s="79"/>
      <c r="AP29" s="79"/>
      <c r="AQ29" s="79"/>
      <c r="AR29" s="79"/>
      <c r="AS29" s="79"/>
      <c r="AT29" s="79"/>
      <c r="AU29" s="79"/>
    </row>
    <row r="30" spans="1:47" ht="8" customHeight="1">
      <c r="A30" s="77"/>
      <c r="B30" s="78"/>
      <c r="C30" s="79"/>
      <c r="D30" s="79"/>
      <c r="E30" s="79"/>
      <c r="F30" s="79"/>
      <c r="G30" s="79"/>
      <c r="H30" s="79"/>
      <c r="I30" s="79"/>
      <c r="J30" s="79"/>
      <c r="K30" s="79"/>
      <c r="M30" s="77"/>
      <c r="N30" s="78"/>
      <c r="O30" s="79"/>
      <c r="P30" s="79"/>
      <c r="Q30" s="79"/>
      <c r="R30" s="79"/>
      <c r="S30" s="79"/>
      <c r="T30" s="79"/>
      <c r="U30" s="79"/>
      <c r="V30" s="79"/>
      <c r="W30" s="79"/>
      <c r="Y30" s="77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K30" s="77"/>
      <c r="AL30" s="78"/>
      <c r="AM30" s="79"/>
      <c r="AN30" s="79"/>
      <c r="AO30" s="79"/>
      <c r="AP30" s="79"/>
      <c r="AQ30" s="79"/>
      <c r="AR30" s="79"/>
      <c r="AS30" s="79"/>
      <c r="AT30" s="79"/>
      <c r="AU30" s="79"/>
    </row>
    <row r="31" spans="1:47" ht="8" customHeight="1">
      <c r="A31" s="77"/>
      <c r="B31" s="78"/>
      <c r="C31" s="79"/>
      <c r="D31" s="79"/>
      <c r="E31" s="79"/>
      <c r="F31" s="79"/>
      <c r="G31" s="79"/>
      <c r="H31" s="79"/>
      <c r="I31" s="79"/>
      <c r="J31" s="79"/>
      <c r="K31" s="79"/>
      <c r="M31" s="77"/>
      <c r="N31" s="78"/>
      <c r="O31" s="79"/>
      <c r="P31" s="79"/>
      <c r="Q31" s="79"/>
      <c r="R31" s="79"/>
      <c r="S31" s="79"/>
      <c r="T31" s="79"/>
      <c r="U31" s="79"/>
      <c r="V31" s="79"/>
      <c r="W31" s="79"/>
      <c r="Y31" s="77"/>
      <c r="Z31" s="78"/>
      <c r="AA31" s="79"/>
      <c r="AB31" s="79"/>
      <c r="AC31" s="79"/>
      <c r="AD31" s="79"/>
      <c r="AE31" s="79"/>
      <c r="AF31" s="79"/>
      <c r="AG31" s="79"/>
      <c r="AH31" s="79"/>
      <c r="AI31" s="79"/>
      <c r="AK31" s="77"/>
      <c r="AL31" s="78"/>
      <c r="AM31" s="79"/>
      <c r="AN31" s="79"/>
      <c r="AO31" s="79"/>
      <c r="AP31" s="79"/>
      <c r="AQ31" s="79"/>
      <c r="AR31" s="79"/>
      <c r="AS31" s="79"/>
      <c r="AT31" s="79"/>
      <c r="AU31" s="79"/>
    </row>
    <row r="32" spans="1:47" ht="8" customHeight="1" thickBot="1">
      <c r="A32" s="109">
        <v>20</v>
      </c>
      <c r="B32" s="80"/>
      <c r="C32" s="81"/>
      <c r="D32" s="81"/>
      <c r="E32" s="81"/>
      <c r="F32" s="81"/>
      <c r="G32" s="81"/>
      <c r="H32" s="81"/>
      <c r="I32" s="81"/>
      <c r="J32" s="81"/>
      <c r="K32" s="81"/>
      <c r="M32" s="109">
        <v>20</v>
      </c>
      <c r="N32" s="80"/>
      <c r="O32" s="81"/>
      <c r="P32" s="81"/>
      <c r="Q32" s="81"/>
      <c r="R32" s="81"/>
      <c r="S32" s="81"/>
      <c r="T32" s="81"/>
      <c r="U32" s="81"/>
      <c r="V32" s="81"/>
      <c r="W32" s="81"/>
      <c r="Y32" s="109">
        <v>20</v>
      </c>
      <c r="Z32" s="80"/>
      <c r="AA32" s="81"/>
      <c r="AB32" s="81"/>
      <c r="AC32" s="81"/>
      <c r="AD32" s="81"/>
      <c r="AE32" s="81"/>
      <c r="AF32" s="81"/>
      <c r="AG32" s="81"/>
      <c r="AH32" s="81"/>
      <c r="AI32" s="81"/>
      <c r="AK32" s="109">
        <v>20</v>
      </c>
      <c r="AL32" s="80"/>
      <c r="AM32" s="81"/>
      <c r="AN32" s="81"/>
      <c r="AO32" s="81"/>
      <c r="AP32" s="81"/>
      <c r="AQ32" s="81"/>
      <c r="AR32" s="81"/>
      <c r="AS32" s="81"/>
      <c r="AT32" s="81"/>
      <c r="AU32" s="81"/>
    </row>
    <row r="33" spans="1:47" ht="8" customHeight="1">
      <c r="A33" s="109"/>
      <c r="B33" s="75"/>
      <c r="C33" s="76"/>
      <c r="D33" s="76"/>
      <c r="E33" s="76"/>
      <c r="F33" s="76"/>
      <c r="G33" s="76"/>
      <c r="H33" s="76"/>
      <c r="I33" s="76"/>
      <c r="J33" s="76"/>
      <c r="K33" s="76"/>
      <c r="M33" s="109"/>
      <c r="N33" s="75"/>
      <c r="O33" s="76"/>
      <c r="P33" s="76"/>
      <c r="Q33" s="76"/>
      <c r="R33" s="76"/>
      <c r="S33" s="76"/>
      <c r="T33" s="76"/>
      <c r="U33" s="76"/>
      <c r="V33" s="76"/>
      <c r="W33" s="76"/>
      <c r="Y33" s="109"/>
      <c r="Z33" s="75"/>
      <c r="AA33" s="76"/>
      <c r="AB33" s="76"/>
      <c r="AC33" s="76"/>
      <c r="AD33" s="76"/>
      <c r="AE33" s="76"/>
      <c r="AF33" s="76"/>
      <c r="AG33" s="76"/>
      <c r="AH33" s="76"/>
      <c r="AI33" s="76"/>
      <c r="AK33" s="109"/>
      <c r="AL33" s="75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1:47" ht="8" customHeight="1">
      <c r="A34" s="82"/>
      <c r="B34" s="78"/>
      <c r="C34" s="79"/>
      <c r="D34" s="79"/>
      <c r="E34" s="79"/>
      <c r="F34" s="79"/>
      <c r="G34" s="79"/>
      <c r="H34" s="79"/>
      <c r="I34" s="79"/>
      <c r="J34" s="79"/>
      <c r="K34" s="79"/>
      <c r="M34" s="82"/>
      <c r="N34" s="78"/>
      <c r="O34" s="79"/>
      <c r="P34" s="79"/>
      <c r="Q34" s="79"/>
      <c r="R34" s="79"/>
      <c r="S34" s="79"/>
      <c r="T34" s="79"/>
      <c r="U34" s="79"/>
      <c r="V34" s="79"/>
      <c r="W34" s="79"/>
      <c r="Y34" s="82"/>
      <c r="Z34" s="78"/>
      <c r="AA34" s="79"/>
      <c r="AB34" s="79"/>
      <c r="AC34" s="79"/>
      <c r="AD34" s="79"/>
      <c r="AE34" s="79"/>
      <c r="AF34" s="79"/>
      <c r="AG34" s="79"/>
      <c r="AH34" s="79"/>
      <c r="AI34" s="79"/>
      <c r="AK34" s="82"/>
      <c r="AL34" s="78"/>
      <c r="AM34" s="79"/>
      <c r="AN34" s="79"/>
      <c r="AO34" s="79"/>
      <c r="AP34" s="79"/>
      <c r="AQ34" s="79"/>
      <c r="AR34" s="79"/>
      <c r="AS34" s="79"/>
      <c r="AT34" s="79"/>
      <c r="AU34" s="79"/>
    </row>
    <row r="35" spans="1:47" ht="8" customHeight="1">
      <c r="A35" s="77"/>
      <c r="B35" s="78"/>
      <c r="C35" s="79"/>
      <c r="D35" s="79"/>
      <c r="E35" s="79"/>
      <c r="F35" s="79"/>
      <c r="G35" s="79"/>
      <c r="H35" s="79"/>
      <c r="I35" s="79"/>
      <c r="J35" s="79"/>
      <c r="K35" s="79"/>
      <c r="M35" s="77"/>
      <c r="N35" s="78"/>
      <c r="O35" s="79"/>
      <c r="P35" s="79"/>
      <c r="Q35" s="79"/>
      <c r="R35" s="79"/>
      <c r="S35" s="79"/>
      <c r="T35" s="79"/>
      <c r="U35" s="79"/>
      <c r="V35" s="79"/>
      <c r="W35" s="79"/>
      <c r="Y35" s="77"/>
      <c r="Z35" s="78"/>
      <c r="AA35" s="79"/>
      <c r="AB35" s="79"/>
      <c r="AC35" s="79"/>
      <c r="AD35" s="79"/>
      <c r="AE35" s="79"/>
      <c r="AF35" s="79"/>
      <c r="AG35" s="79"/>
      <c r="AH35" s="79"/>
      <c r="AI35" s="79"/>
      <c r="AK35" s="77"/>
      <c r="AL35" s="78"/>
      <c r="AM35" s="79"/>
      <c r="AN35" s="79"/>
      <c r="AO35" s="79"/>
      <c r="AP35" s="79"/>
      <c r="AQ35" s="79"/>
      <c r="AR35" s="79"/>
      <c r="AS35" s="79"/>
      <c r="AT35" s="79"/>
      <c r="AU35" s="79"/>
    </row>
    <row r="36" spans="1:47" ht="8" customHeight="1">
      <c r="A36" s="77"/>
      <c r="B36" s="78"/>
      <c r="C36" s="79"/>
      <c r="D36" s="79"/>
      <c r="E36" s="79"/>
      <c r="F36" s="79"/>
      <c r="G36" s="79"/>
      <c r="H36" s="79"/>
      <c r="I36" s="79"/>
      <c r="J36" s="79"/>
      <c r="K36" s="79"/>
      <c r="M36" s="77"/>
      <c r="N36" s="78"/>
      <c r="O36" s="79"/>
      <c r="P36" s="79"/>
      <c r="Q36" s="79"/>
      <c r="R36" s="79"/>
      <c r="S36" s="79"/>
      <c r="T36" s="79"/>
      <c r="U36" s="79"/>
      <c r="V36" s="79"/>
      <c r="W36" s="79"/>
      <c r="Y36" s="77"/>
      <c r="Z36" s="78"/>
      <c r="AA36" s="79"/>
      <c r="AB36" s="79"/>
      <c r="AC36" s="79"/>
      <c r="AD36" s="79"/>
      <c r="AE36" s="79"/>
      <c r="AF36" s="79"/>
      <c r="AG36" s="79"/>
      <c r="AH36" s="79"/>
      <c r="AI36" s="79"/>
      <c r="AK36" s="77"/>
      <c r="AL36" s="78"/>
      <c r="AM36" s="79"/>
      <c r="AN36" s="79"/>
      <c r="AO36" s="79"/>
      <c r="AP36" s="79"/>
      <c r="AQ36" s="79"/>
      <c r="AR36" s="79"/>
      <c r="AS36" s="79"/>
      <c r="AT36" s="79"/>
      <c r="AU36" s="79"/>
    </row>
    <row r="37" spans="1:47" ht="8" customHeight="1" thickBot="1">
      <c r="A37" s="109">
        <v>15</v>
      </c>
      <c r="B37" s="80"/>
      <c r="C37" s="81"/>
      <c r="D37" s="81"/>
      <c r="E37" s="81"/>
      <c r="F37" s="81"/>
      <c r="G37" s="81"/>
      <c r="H37" s="81"/>
      <c r="I37" s="81"/>
      <c r="J37" s="81"/>
      <c r="K37" s="81"/>
      <c r="M37" s="109">
        <v>15</v>
      </c>
      <c r="N37" s="80"/>
      <c r="O37" s="81"/>
      <c r="P37" s="81"/>
      <c r="Q37" s="81"/>
      <c r="R37" s="81"/>
      <c r="S37" s="81"/>
      <c r="T37" s="81"/>
      <c r="U37" s="81"/>
      <c r="V37" s="81"/>
      <c r="W37" s="81"/>
      <c r="Y37" s="109">
        <v>15</v>
      </c>
      <c r="Z37" s="80"/>
      <c r="AA37" s="81"/>
      <c r="AB37" s="81"/>
      <c r="AC37" s="81"/>
      <c r="AD37" s="81"/>
      <c r="AE37" s="81"/>
      <c r="AF37" s="81"/>
      <c r="AG37" s="81"/>
      <c r="AH37" s="81"/>
      <c r="AI37" s="81"/>
      <c r="AK37" s="109">
        <v>15</v>
      </c>
      <c r="AL37" s="80"/>
      <c r="AM37" s="81"/>
      <c r="AN37" s="81"/>
      <c r="AO37" s="81"/>
      <c r="AP37" s="81"/>
      <c r="AQ37" s="81"/>
      <c r="AR37" s="81"/>
      <c r="AS37" s="81"/>
      <c r="AT37" s="81"/>
      <c r="AU37" s="81"/>
    </row>
    <row r="38" spans="1:47" ht="8" customHeight="1">
      <c r="A38" s="109"/>
      <c r="B38" s="75"/>
      <c r="C38" s="76"/>
      <c r="D38" s="76"/>
      <c r="E38" s="76"/>
      <c r="F38" s="76"/>
      <c r="G38" s="76"/>
      <c r="H38" s="76"/>
      <c r="I38" s="76"/>
      <c r="J38" s="76"/>
      <c r="K38" s="76"/>
      <c r="M38" s="109"/>
      <c r="N38" s="75"/>
      <c r="O38" s="76"/>
      <c r="P38" s="76"/>
      <c r="Q38" s="76"/>
      <c r="R38" s="76"/>
      <c r="S38" s="76"/>
      <c r="T38" s="76"/>
      <c r="U38" s="76"/>
      <c r="V38" s="76"/>
      <c r="W38" s="76"/>
      <c r="Y38" s="109"/>
      <c r="Z38" s="75"/>
      <c r="AA38" s="76"/>
      <c r="AB38" s="76"/>
      <c r="AC38" s="76"/>
      <c r="AD38" s="76"/>
      <c r="AE38" s="76"/>
      <c r="AF38" s="76"/>
      <c r="AG38" s="76"/>
      <c r="AH38" s="76"/>
      <c r="AI38" s="76"/>
      <c r="AK38" s="109"/>
      <c r="AL38" s="75"/>
      <c r="AM38" s="76"/>
      <c r="AN38" s="76"/>
      <c r="AO38" s="76"/>
      <c r="AP38" s="76"/>
      <c r="AQ38" s="76"/>
      <c r="AR38" s="76"/>
      <c r="AS38" s="76"/>
      <c r="AT38" s="76"/>
      <c r="AU38" s="76"/>
    </row>
    <row r="39" spans="1:47" ht="8" customHeight="1">
      <c r="A39" s="77"/>
      <c r="B39" s="78"/>
      <c r="C39" s="79"/>
      <c r="D39" s="79"/>
      <c r="E39" s="79"/>
      <c r="F39" s="79"/>
      <c r="G39" s="79"/>
      <c r="H39" s="79"/>
      <c r="I39" s="79"/>
      <c r="J39" s="79"/>
      <c r="K39" s="79"/>
      <c r="M39" s="77"/>
      <c r="N39" s="78"/>
      <c r="O39" s="79"/>
      <c r="P39" s="79"/>
      <c r="Q39" s="79"/>
      <c r="R39" s="79"/>
      <c r="S39" s="79"/>
      <c r="T39" s="79"/>
      <c r="U39" s="79"/>
      <c r="V39" s="79"/>
      <c r="W39" s="79"/>
      <c r="Y39" s="77"/>
      <c r="Z39" s="78"/>
      <c r="AA39" s="79"/>
      <c r="AB39" s="79"/>
      <c r="AC39" s="79"/>
      <c r="AD39" s="79"/>
      <c r="AE39" s="79"/>
      <c r="AF39" s="79"/>
      <c r="AG39" s="79"/>
      <c r="AH39" s="79"/>
      <c r="AI39" s="79"/>
      <c r="AK39" s="77"/>
      <c r="AL39" s="78"/>
      <c r="AM39" s="79"/>
      <c r="AN39" s="79"/>
      <c r="AO39" s="79"/>
      <c r="AP39" s="79"/>
      <c r="AQ39" s="79"/>
      <c r="AR39" s="79"/>
      <c r="AS39" s="79"/>
      <c r="AT39" s="79"/>
      <c r="AU39" s="79"/>
    </row>
    <row r="40" spans="1:47" ht="8" customHeight="1">
      <c r="A40" s="77"/>
      <c r="B40" s="78"/>
      <c r="C40" s="79"/>
      <c r="D40" s="79"/>
      <c r="E40" s="79"/>
      <c r="F40" s="79"/>
      <c r="G40" s="79"/>
      <c r="H40" s="79"/>
      <c r="I40" s="79"/>
      <c r="J40" s="79"/>
      <c r="K40" s="79"/>
      <c r="M40" s="77"/>
      <c r="N40" s="78"/>
      <c r="O40" s="79"/>
      <c r="P40" s="79"/>
      <c r="Q40" s="79"/>
      <c r="R40" s="79"/>
      <c r="S40" s="79"/>
      <c r="T40" s="79"/>
      <c r="U40" s="79"/>
      <c r="V40" s="79"/>
      <c r="W40" s="79"/>
      <c r="Y40" s="77"/>
      <c r="Z40" s="78"/>
      <c r="AA40" s="79"/>
      <c r="AB40" s="79"/>
      <c r="AC40" s="79"/>
      <c r="AD40" s="79"/>
      <c r="AE40" s="79"/>
      <c r="AF40" s="79"/>
      <c r="AG40" s="79"/>
      <c r="AH40" s="79"/>
      <c r="AI40" s="79"/>
      <c r="AK40" s="77"/>
      <c r="AL40" s="78"/>
      <c r="AM40" s="79"/>
      <c r="AN40" s="79"/>
      <c r="AO40" s="79"/>
      <c r="AP40" s="79"/>
      <c r="AQ40" s="79"/>
      <c r="AR40" s="79"/>
      <c r="AS40" s="79"/>
      <c r="AT40" s="79"/>
      <c r="AU40" s="79"/>
    </row>
    <row r="41" spans="1:47" ht="8" customHeight="1">
      <c r="A41" s="77"/>
      <c r="B41" s="78"/>
      <c r="C41" s="79"/>
      <c r="D41" s="79"/>
      <c r="E41" s="79"/>
      <c r="F41" s="79"/>
      <c r="G41" s="79"/>
      <c r="H41" s="79"/>
      <c r="I41" s="79"/>
      <c r="J41" s="79"/>
      <c r="K41" s="79"/>
      <c r="M41" s="77"/>
      <c r="N41" s="78"/>
      <c r="O41" s="79"/>
      <c r="P41" s="79"/>
      <c r="Q41" s="79"/>
      <c r="R41" s="79"/>
      <c r="S41" s="79"/>
      <c r="T41" s="79"/>
      <c r="U41" s="79"/>
      <c r="V41" s="79"/>
      <c r="W41" s="79"/>
      <c r="Y41" s="77"/>
      <c r="Z41" s="78"/>
      <c r="AA41" s="79"/>
      <c r="AB41" s="79"/>
      <c r="AC41" s="79"/>
      <c r="AD41" s="79"/>
      <c r="AE41" s="79"/>
      <c r="AF41" s="79"/>
      <c r="AG41" s="79"/>
      <c r="AH41" s="79"/>
      <c r="AI41" s="79"/>
      <c r="AK41" s="77"/>
      <c r="AL41" s="78"/>
      <c r="AM41" s="79"/>
      <c r="AN41" s="79"/>
      <c r="AO41" s="79"/>
      <c r="AP41" s="79"/>
      <c r="AQ41" s="79"/>
      <c r="AR41" s="79"/>
      <c r="AS41" s="79"/>
      <c r="AT41" s="79"/>
      <c r="AU41" s="79"/>
    </row>
    <row r="42" spans="1:47" ht="8" customHeight="1" thickBot="1">
      <c r="A42" s="109">
        <v>10</v>
      </c>
      <c r="B42" s="80"/>
      <c r="C42" s="81"/>
      <c r="D42" s="81"/>
      <c r="E42" s="81"/>
      <c r="F42" s="81"/>
      <c r="G42" s="81"/>
      <c r="H42" s="81"/>
      <c r="I42" s="81"/>
      <c r="J42" s="81"/>
      <c r="K42" s="81"/>
      <c r="M42" s="109">
        <v>10</v>
      </c>
      <c r="N42" s="80"/>
      <c r="O42" s="81"/>
      <c r="P42" s="81"/>
      <c r="Q42" s="81"/>
      <c r="R42" s="81"/>
      <c r="S42" s="81"/>
      <c r="T42" s="81"/>
      <c r="U42" s="81"/>
      <c r="V42" s="81"/>
      <c r="W42" s="81"/>
      <c r="Y42" s="109">
        <v>10</v>
      </c>
      <c r="Z42" s="80"/>
      <c r="AA42" s="81"/>
      <c r="AB42" s="81"/>
      <c r="AC42" s="81"/>
      <c r="AD42" s="81"/>
      <c r="AE42" s="81"/>
      <c r="AF42" s="81"/>
      <c r="AG42" s="81"/>
      <c r="AH42" s="81"/>
      <c r="AI42" s="81"/>
      <c r="AK42" s="109">
        <v>10</v>
      </c>
      <c r="AL42" s="80"/>
      <c r="AM42" s="81"/>
      <c r="AN42" s="81"/>
      <c r="AO42" s="81"/>
      <c r="AP42" s="81"/>
      <c r="AQ42" s="81"/>
      <c r="AR42" s="81"/>
      <c r="AS42" s="81"/>
      <c r="AT42" s="81"/>
      <c r="AU42" s="81"/>
    </row>
    <row r="43" spans="1:47" ht="8" customHeight="1">
      <c r="A43" s="109"/>
      <c r="B43" s="75"/>
      <c r="C43" s="76"/>
      <c r="D43" s="76"/>
      <c r="E43" s="76"/>
      <c r="F43" s="76"/>
      <c r="G43" s="76"/>
      <c r="H43" s="76"/>
      <c r="I43" s="76"/>
      <c r="J43" s="76"/>
      <c r="K43" s="76"/>
      <c r="M43" s="109"/>
      <c r="N43" s="75"/>
      <c r="O43" s="76"/>
      <c r="P43" s="76"/>
      <c r="Q43" s="76"/>
      <c r="R43" s="76"/>
      <c r="S43" s="76"/>
      <c r="T43" s="76"/>
      <c r="U43" s="76"/>
      <c r="V43" s="76"/>
      <c r="W43" s="76"/>
      <c r="Y43" s="109"/>
      <c r="Z43" s="75"/>
      <c r="AA43" s="76"/>
      <c r="AB43" s="76"/>
      <c r="AC43" s="76"/>
      <c r="AD43" s="76"/>
      <c r="AE43" s="76"/>
      <c r="AF43" s="76"/>
      <c r="AG43" s="76"/>
      <c r="AH43" s="76"/>
      <c r="AI43" s="76"/>
      <c r="AK43" s="109"/>
      <c r="AL43" s="75"/>
      <c r="AM43" s="76"/>
      <c r="AN43" s="76"/>
      <c r="AO43" s="76"/>
      <c r="AP43" s="76"/>
      <c r="AQ43" s="76"/>
      <c r="AR43" s="76"/>
      <c r="AS43" s="76"/>
      <c r="AT43" s="76"/>
      <c r="AU43" s="76"/>
    </row>
    <row r="44" spans="1:47" ht="8" customHeight="1">
      <c r="A44" s="77"/>
      <c r="B44" s="78"/>
      <c r="C44" s="79"/>
      <c r="D44" s="79"/>
      <c r="E44" s="79"/>
      <c r="F44" s="79"/>
      <c r="G44" s="79"/>
      <c r="H44" s="79"/>
      <c r="I44" s="79"/>
      <c r="J44" s="79"/>
      <c r="K44" s="79"/>
      <c r="M44" s="77"/>
      <c r="N44" s="78"/>
      <c r="O44" s="79"/>
      <c r="P44" s="79"/>
      <c r="Q44" s="79"/>
      <c r="R44" s="79"/>
      <c r="S44" s="79"/>
      <c r="T44" s="79"/>
      <c r="U44" s="79"/>
      <c r="V44" s="79"/>
      <c r="W44" s="79"/>
      <c r="Y44" s="77"/>
      <c r="Z44" s="78"/>
      <c r="AA44" s="79"/>
      <c r="AB44" s="79"/>
      <c r="AC44" s="79"/>
      <c r="AD44" s="79"/>
      <c r="AE44" s="79"/>
      <c r="AF44" s="79"/>
      <c r="AG44" s="79"/>
      <c r="AH44" s="79"/>
      <c r="AI44" s="79"/>
      <c r="AK44" s="77"/>
      <c r="AL44" s="78"/>
      <c r="AM44" s="79"/>
      <c r="AN44" s="79"/>
      <c r="AO44" s="79"/>
      <c r="AP44" s="79"/>
      <c r="AQ44" s="79"/>
      <c r="AR44" s="79"/>
      <c r="AS44" s="79"/>
      <c r="AT44" s="79"/>
      <c r="AU44" s="79"/>
    </row>
    <row r="45" spans="1:47" ht="8" customHeight="1">
      <c r="A45" s="77"/>
      <c r="B45" s="78"/>
      <c r="C45" s="79"/>
      <c r="D45" s="79"/>
      <c r="E45" s="79"/>
      <c r="F45" s="79"/>
      <c r="G45" s="79"/>
      <c r="H45" s="79"/>
      <c r="I45" s="79"/>
      <c r="J45" s="79"/>
      <c r="K45" s="79"/>
      <c r="M45" s="77"/>
      <c r="N45" s="78"/>
      <c r="O45" s="79"/>
      <c r="P45" s="79"/>
      <c r="Q45" s="79"/>
      <c r="R45" s="79"/>
      <c r="S45" s="79"/>
      <c r="T45" s="79"/>
      <c r="U45" s="79"/>
      <c r="V45" s="79"/>
      <c r="W45" s="79"/>
      <c r="Y45" s="77"/>
      <c r="Z45" s="78"/>
      <c r="AA45" s="79"/>
      <c r="AB45" s="79"/>
      <c r="AC45" s="79"/>
      <c r="AD45" s="79"/>
      <c r="AE45" s="79"/>
      <c r="AF45" s="79"/>
      <c r="AG45" s="79"/>
      <c r="AH45" s="79"/>
      <c r="AI45" s="79"/>
      <c r="AK45" s="77"/>
      <c r="AL45" s="78"/>
      <c r="AM45" s="79"/>
      <c r="AN45" s="79"/>
      <c r="AO45" s="79"/>
      <c r="AP45" s="79"/>
      <c r="AQ45" s="79"/>
      <c r="AR45" s="79"/>
      <c r="AS45" s="79"/>
      <c r="AT45" s="79"/>
      <c r="AU45" s="79"/>
    </row>
    <row r="46" spans="1:47" ht="8" customHeight="1">
      <c r="A46" s="77"/>
      <c r="B46" s="78"/>
      <c r="C46" s="79"/>
      <c r="D46" s="79"/>
      <c r="E46" s="79"/>
      <c r="F46" s="79"/>
      <c r="G46" s="79"/>
      <c r="H46" s="79"/>
      <c r="I46" s="79"/>
      <c r="J46" s="79"/>
      <c r="K46" s="79"/>
      <c r="M46" s="77"/>
      <c r="N46" s="78"/>
      <c r="O46" s="79"/>
      <c r="P46" s="79"/>
      <c r="Q46" s="79"/>
      <c r="R46" s="79"/>
      <c r="S46" s="79"/>
      <c r="T46" s="79"/>
      <c r="U46" s="79"/>
      <c r="V46" s="79"/>
      <c r="W46" s="79"/>
      <c r="Y46" s="77"/>
      <c r="Z46" s="78"/>
      <c r="AA46" s="79"/>
      <c r="AB46" s="79"/>
      <c r="AC46" s="79"/>
      <c r="AD46" s="79"/>
      <c r="AE46" s="79"/>
      <c r="AF46" s="79"/>
      <c r="AG46" s="79"/>
      <c r="AH46" s="79"/>
      <c r="AI46" s="79"/>
      <c r="AK46" s="77"/>
      <c r="AL46" s="78"/>
      <c r="AM46" s="79"/>
      <c r="AN46" s="79"/>
      <c r="AO46" s="79"/>
      <c r="AP46" s="79"/>
      <c r="AQ46" s="79"/>
      <c r="AR46" s="79"/>
      <c r="AS46" s="79"/>
      <c r="AT46" s="79"/>
      <c r="AU46" s="79"/>
    </row>
    <row r="47" spans="1:47" ht="8" customHeight="1" thickBot="1">
      <c r="A47" s="109">
        <v>5</v>
      </c>
      <c r="B47" s="80"/>
      <c r="C47" s="81"/>
      <c r="D47" s="81"/>
      <c r="E47" s="81"/>
      <c r="F47" s="81"/>
      <c r="G47" s="81"/>
      <c r="H47" s="81"/>
      <c r="I47" s="81"/>
      <c r="J47" s="81"/>
      <c r="K47" s="81"/>
      <c r="M47" s="109">
        <v>5</v>
      </c>
      <c r="N47" s="80"/>
      <c r="O47" s="81"/>
      <c r="P47" s="81"/>
      <c r="Q47" s="81"/>
      <c r="R47" s="81"/>
      <c r="S47" s="81"/>
      <c r="T47" s="81"/>
      <c r="U47" s="81"/>
      <c r="V47" s="81"/>
      <c r="W47" s="81"/>
      <c r="Y47" s="109">
        <v>5</v>
      </c>
      <c r="Z47" s="80"/>
      <c r="AA47" s="81"/>
      <c r="AB47" s="81"/>
      <c r="AC47" s="81"/>
      <c r="AD47" s="81"/>
      <c r="AE47" s="81"/>
      <c r="AF47" s="81"/>
      <c r="AG47" s="81"/>
      <c r="AH47" s="81"/>
      <c r="AI47" s="81"/>
      <c r="AK47" s="109">
        <v>5</v>
      </c>
      <c r="AL47" s="80"/>
      <c r="AM47" s="81"/>
      <c r="AN47" s="81"/>
      <c r="AO47" s="81"/>
      <c r="AP47" s="81"/>
      <c r="AQ47" s="81"/>
      <c r="AR47" s="81"/>
      <c r="AS47" s="81"/>
      <c r="AT47" s="81"/>
      <c r="AU47" s="81"/>
    </row>
    <row r="48" spans="1:47" ht="8" customHeight="1">
      <c r="A48" s="109"/>
      <c r="B48" s="75"/>
      <c r="C48" s="76"/>
      <c r="D48" s="76"/>
      <c r="E48" s="76"/>
      <c r="F48" s="76"/>
      <c r="G48" s="76"/>
      <c r="H48" s="76"/>
      <c r="I48" s="76"/>
      <c r="J48" s="76"/>
      <c r="K48" s="76"/>
      <c r="M48" s="109"/>
      <c r="N48" s="75"/>
      <c r="O48" s="76"/>
      <c r="P48" s="76"/>
      <c r="Q48" s="76"/>
      <c r="R48" s="76"/>
      <c r="S48" s="76"/>
      <c r="T48" s="76"/>
      <c r="U48" s="76"/>
      <c r="V48" s="76"/>
      <c r="W48" s="76"/>
      <c r="Y48" s="109"/>
      <c r="Z48" s="75"/>
      <c r="AA48" s="76"/>
      <c r="AB48" s="76"/>
      <c r="AC48" s="76"/>
      <c r="AD48" s="76"/>
      <c r="AE48" s="76"/>
      <c r="AF48" s="76"/>
      <c r="AG48" s="76"/>
      <c r="AH48" s="76"/>
      <c r="AI48" s="76"/>
      <c r="AK48" s="109"/>
      <c r="AL48" s="75"/>
      <c r="AM48" s="76"/>
      <c r="AN48" s="76"/>
      <c r="AO48" s="76"/>
      <c r="AP48" s="76"/>
      <c r="AQ48" s="76"/>
      <c r="AR48" s="76"/>
      <c r="AS48" s="76"/>
      <c r="AT48" s="76"/>
      <c r="AU48" s="76"/>
    </row>
    <row r="49" spans="1:47" ht="8" customHeight="1">
      <c r="A49" s="77"/>
      <c r="B49" s="78"/>
      <c r="C49" s="79"/>
      <c r="D49" s="79"/>
      <c r="E49" s="79"/>
      <c r="F49" s="79"/>
      <c r="G49" s="79"/>
      <c r="H49" s="79"/>
      <c r="I49" s="79"/>
      <c r="J49" s="79"/>
      <c r="K49" s="79"/>
      <c r="M49" s="77"/>
      <c r="N49" s="78"/>
      <c r="O49" s="79"/>
      <c r="P49" s="79"/>
      <c r="Q49" s="79"/>
      <c r="R49" s="79"/>
      <c r="S49" s="79"/>
      <c r="T49" s="79"/>
      <c r="U49" s="79"/>
      <c r="V49" s="79"/>
      <c r="W49" s="79"/>
      <c r="Y49" s="77"/>
      <c r="Z49" s="78"/>
      <c r="AA49" s="79"/>
      <c r="AB49" s="79"/>
      <c r="AC49" s="79"/>
      <c r="AD49" s="79"/>
      <c r="AE49" s="79"/>
      <c r="AF49" s="79"/>
      <c r="AG49" s="79"/>
      <c r="AH49" s="79"/>
      <c r="AI49" s="79"/>
      <c r="AK49" s="77"/>
      <c r="AL49" s="78"/>
      <c r="AM49" s="79"/>
      <c r="AN49" s="79"/>
      <c r="AO49" s="79"/>
      <c r="AP49" s="79"/>
      <c r="AQ49" s="79"/>
      <c r="AR49" s="79"/>
      <c r="AS49" s="79"/>
      <c r="AT49" s="79"/>
      <c r="AU49" s="79"/>
    </row>
    <row r="50" spans="1:47" ht="8" customHeight="1">
      <c r="A50" s="77"/>
      <c r="B50" s="78"/>
      <c r="C50" s="79"/>
      <c r="D50" s="79"/>
      <c r="E50" s="79"/>
      <c r="F50" s="79"/>
      <c r="G50" s="79"/>
      <c r="H50" s="79"/>
      <c r="I50" s="79"/>
      <c r="J50" s="79"/>
      <c r="K50" s="79"/>
      <c r="M50" s="77"/>
      <c r="N50" s="78"/>
      <c r="O50" s="79"/>
      <c r="P50" s="79"/>
      <c r="Q50" s="79"/>
      <c r="R50" s="79"/>
      <c r="S50" s="79"/>
      <c r="T50" s="79"/>
      <c r="U50" s="79"/>
      <c r="V50" s="79"/>
      <c r="W50" s="79"/>
      <c r="Y50" s="77"/>
      <c r="Z50" s="78"/>
      <c r="AA50" s="79"/>
      <c r="AB50" s="79"/>
      <c r="AC50" s="79"/>
      <c r="AD50" s="79"/>
      <c r="AE50" s="79"/>
      <c r="AF50" s="79"/>
      <c r="AG50" s="79"/>
      <c r="AH50" s="79"/>
      <c r="AI50" s="79"/>
      <c r="AK50" s="77"/>
      <c r="AL50" s="78"/>
      <c r="AM50" s="79"/>
      <c r="AN50" s="79"/>
      <c r="AO50" s="79"/>
      <c r="AP50" s="79"/>
      <c r="AQ50" s="79"/>
      <c r="AR50" s="79"/>
      <c r="AS50" s="79"/>
      <c r="AT50" s="79"/>
      <c r="AU50" s="79"/>
    </row>
    <row r="51" spans="1:47" ht="8" customHeight="1">
      <c r="A51" s="109">
        <v>1</v>
      </c>
      <c r="B51" s="78"/>
      <c r="C51" s="79"/>
      <c r="D51" s="79"/>
      <c r="E51" s="79"/>
      <c r="F51" s="79"/>
      <c r="G51" s="79"/>
      <c r="H51" s="79"/>
      <c r="I51" s="79"/>
      <c r="J51" s="79"/>
      <c r="K51" s="79"/>
      <c r="M51" s="109">
        <v>1</v>
      </c>
      <c r="N51" s="78"/>
      <c r="O51" s="79"/>
      <c r="P51" s="79"/>
      <c r="Q51" s="79"/>
      <c r="R51" s="79"/>
      <c r="S51" s="79"/>
      <c r="T51" s="79"/>
      <c r="U51" s="79"/>
      <c r="V51" s="79"/>
      <c r="W51" s="79"/>
      <c r="Y51" s="109">
        <v>1</v>
      </c>
      <c r="Z51" s="78"/>
      <c r="AA51" s="79"/>
      <c r="AB51" s="79"/>
      <c r="AC51" s="79"/>
      <c r="AD51" s="79"/>
      <c r="AE51" s="79"/>
      <c r="AF51" s="79"/>
      <c r="AG51" s="79"/>
      <c r="AH51" s="79"/>
      <c r="AI51" s="79"/>
      <c r="AK51" s="109">
        <v>1</v>
      </c>
      <c r="AL51" s="78"/>
      <c r="AM51" s="79"/>
      <c r="AN51" s="79"/>
      <c r="AO51" s="79"/>
      <c r="AP51" s="79"/>
      <c r="AQ51" s="79"/>
      <c r="AR51" s="79"/>
      <c r="AS51" s="79"/>
      <c r="AT51" s="79"/>
      <c r="AU51" s="79"/>
    </row>
    <row r="52" spans="1:47" ht="8" customHeight="1" thickBot="1">
      <c r="A52" s="109"/>
      <c r="B52" s="83"/>
      <c r="C52" s="84"/>
      <c r="D52" s="84"/>
      <c r="E52" s="84"/>
      <c r="F52" s="84"/>
      <c r="G52" s="84"/>
      <c r="H52" s="84"/>
      <c r="I52" s="84"/>
      <c r="J52" s="84"/>
      <c r="K52" s="84"/>
      <c r="M52" s="109"/>
      <c r="N52" s="83"/>
      <c r="O52" s="84"/>
      <c r="P52" s="84"/>
      <c r="Q52" s="84"/>
      <c r="R52" s="84"/>
      <c r="S52" s="84"/>
      <c r="T52" s="84"/>
      <c r="U52" s="84"/>
      <c r="V52" s="84"/>
      <c r="W52" s="84"/>
      <c r="Y52" s="109"/>
      <c r="Z52" s="83"/>
      <c r="AA52" s="84"/>
      <c r="AB52" s="84"/>
      <c r="AC52" s="84"/>
      <c r="AD52" s="84"/>
      <c r="AE52" s="84"/>
      <c r="AF52" s="84"/>
      <c r="AG52" s="84"/>
      <c r="AH52" s="84"/>
      <c r="AI52" s="84"/>
      <c r="AK52" s="109"/>
      <c r="AL52" s="83"/>
      <c r="AM52" s="84"/>
      <c r="AN52" s="84"/>
      <c r="AO52" s="84"/>
      <c r="AP52" s="84"/>
      <c r="AQ52" s="84"/>
      <c r="AR52" s="84"/>
      <c r="AS52" s="84"/>
      <c r="AT52" s="84"/>
      <c r="AU52" s="84"/>
    </row>
    <row r="53" spans="1:47" ht="14" customHeight="1">
      <c r="A53" s="73" t="s">
        <v>11</v>
      </c>
      <c r="B53" s="107" t="s">
        <v>12</v>
      </c>
      <c r="C53" s="107" t="s">
        <v>12</v>
      </c>
      <c r="D53" s="107" t="s">
        <v>12</v>
      </c>
      <c r="E53" s="107" t="s">
        <v>12</v>
      </c>
      <c r="F53" s="107" t="s">
        <v>12</v>
      </c>
      <c r="G53" s="107" t="s">
        <v>12</v>
      </c>
      <c r="H53" s="107" t="s">
        <v>12</v>
      </c>
      <c r="I53" s="107" t="s">
        <v>12</v>
      </c>
      <c r="J53" s="107" t="s">
        <v>12</v>
      </c>
      <c r="K53" s="107" t="s">
        <v>12</v>
      </c>
      <c r="M53" s="73" t="s">
        <v>11</v>
      </c>
      <c r="N53" s="107" t="s">
        <v>12</v>
      </c>
      <c r="O53" s="107" t="s">
        <v>12</v>
      </c>
      <c r="P53" s="107" t="s">
        <v>12</v>
      </c>
      <c r="Q53" s="107" t="s">
        <v>12</v>
      </c>
      <c r="R53" s="107" t="s">
        <v>12</v>
      </c>
      <c r="S53" s="107" t="s">
        <v>12</v>
      </c>
      <c r="T53" s="107" t="s">
        <v>12</v>
      </c>
      <c r="U53" s="107" t="s">
        <v>12</v>
      </c>
      <c r="V53" s="107" t="s">
        <v>12</v>
      </c>
      <c r="W53" s="107" t="s">
        <v>12</v>
      </c>
      <c r="Y53" s="73" t="s">
        <v>11</v>
      </c>
      <c r="Z53" s="107" t="s">
        <v>12</v>
      </c>
      <c r="AA53" s="107" t="s">
        <v>12</v>
      </c>
      <c r="AB53" s="107" t="s">
        <v>12</v>
      </c>
      <c r="AC53" s="107" t="s">
        <v>12</v>
      </c>
      <c r="AD53" s="107" t="s">
        <v>12</v>
      </c>
      <c r="AE53" s="107" t="s">
        <v>12</v>
      </c>
      <c r="AF53" s="107" t="s">
        <v>12</v>
      </c>
      <c r="AG53" s="107" t="s">
        <v>12</v>
      </c>
      <c r="AH53" s="107" t="s">
        <v>12</v>
      </c>
      <c r="AI53" s="107" t="s">
        <v>12</v>
      </c>
      <c r="AK53" s="73" t="s">
        <v>11</v>
      </c>
      <c r="AL53" s="107" t="s">
        <v>12</v>
      </c>
      <c r="AM53" s="107" t="s">
        <v>12</v>
      </c>
      <c r="AN53" s="107" t="s">
        <v>12</v>
      </c>
      <c r="AO53" s="107" t="s">
        <v>12</v>
      </c>
      <c r="AP53" s="107" t="s">
        <v>12</v>
      </c>
      <c r="AQ53" s="107" t="s">
        <v>12</v>
      </c>
      <c r="AR53" s="107" t="s">
        <v>12</v>
      </c>
      <c r="AS53" s="107" t="s">
        <v>12</v>
      </c>
      <c r="AT53" s="107" t="s">
        <v>12</v>
      </c>
      <c r="AU53" s="107" t="s">
        <v>12</v>
      </c>
    </row>
    <row r="54" spans="1:47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</row>
    <row r="55" spans="1:47"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</row>
    <row r="56" spans="1:47"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</row>
    <row r="57" spans="1:47"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</row>
  </sheetData>
  <mergeCells count="84">
    <mergeCell ref="A27:A28"/>
    <mergeCell ref="A2:A3"/>
    <mergeCell ref="A7:A8"/>
    <mergeCell ref="A12:A13"/>
    <mergeCell ref="A17:A18"/>
    <mergeCell ref="A22:A23"/>
    <mergeCell ref="H53:H57"/>
    <mergeCell ref="A32:A33"/>
    <mergeCell ref="A37:A38"/>
    <mergeCell ref="A42:A43"/>
    <mergeCell ref="A47:A48"/>
    <mergeCell ref="A51:A52"/>
    <mergeCell ref="B53:B57"/>
    <mergeCell ref="C53:C57"/>
    <mergeCell ref="D53:D57"/>
    <mergeCell ref="E53:E57"/>
    <mergeCell ref="F53:F57"/>
    <mergeCell ref="G53:G57"/>
    <mergeCell ref="I53:I57"/>
    <mergeCell ref="J53:J57"/>
    <mergeCell ref="K53:K57"/>
    <mergeCell ref="O53:O57"/>
    <mergeCell ref="P53:P57"/>
    <mergeCell ref="W53:W57"/>
    <mergeCell ref="M2:M3"/>
    <mergeCell ref="M7:M8"/>
    <mergeCell ref="M12:M13"/>
    <mergeCell ref="M17:M18"/>
    <mergeCell ref="M22:M23"/>
    <mergeCell ref="M27:M28"/>
    <mergeCell ref="M32:M33"/>
    <mergeCell ref="M37:M38"/>
    <mergeCell ref="M42:M43"/>
    <mergeCell ref="M47:M48"/>
    <mergeCell ref="M51:M52"/>
    <mergeCell ref="N53:N57"/>
    <mergeCell ref="Q53:Q57"/>
    <mergeCell ref="R53:R57"/>
    <mergeCell ref="S53:S57"/>
    <mergeCell ref="T53:T57"/>
    <mergeCell ref="U53:U57"/>
    <mergeCell ref="V53:V57"/>
    <mergeCell ref="AI53:AI57"/>
    <mergeCell ref="AK2:AK3"/>
    <mergeCell ref="AK7:AK8"/>
    <mergeCell ref="AK12:AK13"/>
    <mergeCell ref="AK17:AK18"/>
    <mergeCell ref="AK22:AK23"/>
    <mergeCell ref="AK27:AK28"/>
    <mergeCell ref="AK32:AK33"/>
    <mergeCell ref="AD53:AD57"/>
    <mergeCell ref="AE53:AE57"/>
    <mergeCell ref="AF53:AF57"/>
    <mergeCell ref="AG53:AG57"/>
    <mergeCell ref="AH53:AH57"/>
    <mergeCell ref="AM53:AM57"/>
    <mergeCell ref="Y2:Y3"/>
    <mergeCell ref="Y7:Y8"/>
    <mergeCell ref="Y12:Y13"/>
    <mergeCell ref="Y17:Y18"/>
    <mergeCell ref="Y22:Y23"/>
    <mergeCell ref="Y27:Y28"/>
    <mergeCell ref="Y32:Y33"/>
    <mergeCell ref="Y37:Y38"/>
    <mergeCell ref="Y42:Y43"/>
    <mergeCell ref="Y47:Y48"/>
    <mergeCell ref="Y51:Y52"/>
    <mergeCell ref="Z53:Z57"/>
    <mergeCell ref="AA53:AA57"/>
    <mergeCell ref="AB53:AB57"/>
    <mergeCell ref="AC53:AC57"/>
    <mergeCell ref="AK37:AK38"/>
    <mergeCell ref="AK42:AK43"/>
    <mergeCell ref="AK47:AK48"/>
    <mergeCell ref="AK51:AK52"/>
    <mergeCell ref="AL53:AL57"/>
    <mergeCell ref="AT53:AT57"/>
    <mergeCell ref="AU53:AU57"/>
    <mergeCell ref="AN53:AN57"/>
    <mergeCell ref="AO53:AO57"/>
    <mergeCell ref="AP53:AP57"/>
    <mergeCell ref="AQ53:AQ57"/>
    <mergeCell ref="AR53:AR57"/>
    <mergeCell ref="AS53:AS57"/>
  </mergeCells>
  <phoneticPr fontId="14" type="noConversion"/>
  <pageMargins left="0.30629921259842524" right="0.30629921259842524" top="0.75000000000000011" bottom="0.75000000000000011" header="0.30000000000000004" footer="0.30000000000000004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11" sqref="C11"/>
    </sheetView>
  </sheetViews>
  <sheetFormatPr baseColWidth="10" defaultRowHeight="14" x14ac:dyDescent="0"/>
  <cols>
    <col min="1" max="1" width="10.5" style="31" customWidth="1"/>
    <col min="2" max="11" width="4.33203125" style="31" customWidth="1"/>
    <col min="12" max="16384" width="10.83203125" style="31"/>
  </cols>
  <sheetData>
    <row r="1" spans="1:11">
      <c r="A1"/>
      <c r="B1"/>
      <c r="C1"/>
      <c r="D1"/>
      <c r="E1"/>
      <c r="F1"/>
      <c r="G1"/>
      <c r="H1"/>
      <c r="I1"/>
      <c r="J1"/>
      <c r="K1"/>
    </row>
    <row r="2" spans="1:11">
      <c r="A2" s="85" t="s">
        <v>45</v>
      </c>
      <c r="B2" s="85">
        <v>1</v>
      </c>
      <c r="C2" s="85">
        <v>1</v>
      </c>
      <c r="D2" s="85"/>
      <c r="E2" s="85"/>
      <c r="F2" s="85"/>
      <c r="G2" s="85"/>
      <c r="H2" s="85"/>
      <c r="I2" s="85"/>
      <c r="J2" s="85"/>
      <c r="K2" s="85"/>
    </row>
    <row r="3" spans="1:11">
      <c r="A3" s="86" t="s">
        <v>15</v>
      </c>
      <c r="B3" s="87">
        <v>23</v>
      </c>
      <c r="C3" s="88">
        <v>28</v>
      </c>
      <c r="D3" s="88" t="s">
        <v>11</v>
      </c>
      <c r="E3" s="88" t="s">
        <v>11</v>
      </c>
      <c r="F3" s="88" t="s">
        <v>11</v>
      </c>
      <c r="G3" s="88"/>
      <c r="H3" s="88"/>
      <c r="I3" s="88"/>
      <c r="J3" s="88"/>
      <c r="K3" s="89"/>
    </row>
    <row r="4" spans="1:11">
      <c r="A4" s="85" t="s">
        <v>16</v>
      </c>
      <c r="B4" s="90">
        <v>47</v>
      </c>
      <c r="C4" s="91">
        <v>50</v>
      </c>
      <c r="D4" s="91" t="s">
        <v>11</v>
      </c>
      <c r="E4" s="91" t="s">
        <v>11</v>
      </c>
      <c r="F4" s="91" t="s">
        <v>11</v>
      </c>
      <c r="G4" s="91"/>
      <c r="H4" s="91"/>
      <c r="I4" s="91"/>
      <c r="J4" s="91"/>
      <c r="K4" s="92"/>
    </row>
    <row r="5" spans="1:11">
      <c r="A5" s="85" t="s">
        <v>17</v>
      </c>
      <c r="B5" s="90">
        <v>17</v>
      </c>
      <c r="C5" s="91">
        <v>24</v>
      </c>
      <c r="D5" s="91"/>
      <c r="E5" s="91"/>
      <c r="F5" s="91"/>
      <c r="G5" s="91"/>
      <c r="H5" s="91"/>
      <c r="I5" s="91"/>
      <c r="J5" s="91"/>
      <c r="K5" s="92"/>
    </row>
    <row r="6" spans="1:11">
      <c r="A6" s="85" t="s">
        <v>18</v>
      </c>
      <c r="B6" s="90">
        <v>22</v>
      </c>
      <c r="C6" s="91">
        <v>26</v>
      </c>
      <c r="D6" s="91"/>
      <c r="E6" s="91"/>
      <c r="F6" s="91"/>
      <c r="G6" s="91"/>
      <c r="H6" s="91"/>
      <c r="I6" s="91"/>
      <c r="J6" s="91"/>
      <c r="K6" s="92"/>
    </row>
    <row r="7" spans="1:11">
      <c r="A7" s="85" t="s">
        <v>19</v>
      </c>
      <c r="B7" s="90">
        <v>47</v>
      </c>
      <c r="C7" s="91">
        <v>50</v>
      </c>
      <c r="D7" s="91"/>
      <c r="E7" s="91"/>
      <c r="F7" s="91"/>
      <c r="G7" s="91"/>
      <c r="H7" s="91"/>
      <c r="I7" s="91"/>
      <c r="J7" s="91"/>
      <c r="K7" s="92"/>
    </row>
    <row r="8" spans="1:11">
      <c r="A8" s="85" t="s">
        <v>20</v>
      </c>
      <c r="B8" s="90">
        <v>23</v>
      </c>
      <c r="C8" s="91"/>
      <c r="D8" s="91"/>
      <c r="E8" s="91"/>
      <c r="F8" s="91"/>
      <c r="G8" s="91"/>
      <c r="H8" s="91"/>
      <c r="I8" s="91"/>
      <c r="J8" s="91"/>
      <c r="K8" s="92"/>
    </row>
    <row r="9" spans="1:11">
      <c r="A9" s="85" t="s">
        <v>21</v>
      </c>
      <c r="B9" s="90">
        <v>12</v>
      </c>
      <c r="C9" s="91"/>
      <c r="D9" s="91"/>
      <c r="E9" s="91"/>
      <c r="F9" s="91"/>
      <c r="G9" s="91"/>
      <c r="H9" s="91"/>
      <c r="I9" s="91"/>
      <c r="J9" s="91"/>
      <c r="K9" s="92"/>
    </row>
    <row r="10" spans="1:11">
      <c r="A10" s="85" t="s">
        <v>22</v>
      </c>
      <c r="B10" s="90"/>
      <c r="C10" s="91"/>
      <c r="D10" s="91"/>
      <c r="E10" s="91"/>
      <c r="F10" s="91"/>
      <c r="G10" s="91"/>
      <c r="H10" s="91"/>
      <c r="I10" s="91"/>
      <c r="J10" s="91"/>
      <c r="K10" s="92"/>
    </row>
    <row r="11" spans="1:11">
      <c r="A11" s="85" t="s">
        <v>23</v>
      </c>
      <c r="B11" s="90"/>
      <c r="C11" s="91"/>
      <c r="D11" s="91"/>
      <c r="E11" s="91"/>
      <c r="F11" s="91"/>
      <c r="G11" s="91"/>
      <c r="H11" s="91"/>
      <c r="I11" s="91"/>
      <c r="J11" s="91"/>
      <c r="K11" s="92"/>
    </row>
    <row r="12" spans="1:11">
      <c r="A12" s="85" t="s">
        <v>24</v>
      </c>
      <c r="B12" s="90"/>
      <c r="C12" s="91"/>
      <c r="D12" s="91"/>
      <c r="E12" s="91"/>
      <c r="F12" s="91"/>
      <c r="G12" s="91"/>
      <c r="H12" s="91"/>
      <c r="I12" s="91"/>
      <c r="J12" s="91"/>
      <c r="K12" s="92"/>
    </row>
    <row r="13" spans="1:11">
      <c r="A13" s="85" t="s">
        <v>25</v>
      </c>
      <c r="B13" s="90"/>
      <c r="C13" s="91"/>
      <c r="D13" s="91"/>
      <c r="E13" s="91"/>
      <c r="F13" s="91"/>
      <c r="G13" s="91"/>
      <c r="H13" s="91"/>
      <c r="I13" s="91"/>
      <c r="J13" s="91"/>
      <c r="K13" s="92"/>
    </row>
    <row r="14" spans="1:11">
      <c r="A14" s="85" t="s">
        <v>26</v>
      </c>
      <c r="B14" s="90"/>
      <c r="C14" s="91"/>
      <c r="D14" s="91"/>
      <c r="E14" s="91"/>
      <c r="F14" s="91"/>
      <c r="G14" s="91"/>
      <c r="H14" s="91"/>
      <c r="I14" s="91"/>
      <c r="J14" s="91"/>
      <c r="K14" s="92"/>
    </row>
    <row r="15" spans="1:11">
      <c r="A15" s="85" t="s">
        <v>27</v>
      </c>
      <c r="B15" s="90"/>
      <c r="C15" s="91"/>
      <c r="D15" s="91"/>
      <c r="E15" s="91"/>
      <c r="F15" s="91"/>
      <c r="G15" s="91"/>
      <c r="H15" s="91"/>
      <c r="I15" s="91"/>
      <c r="J15" s="91"/>
      <c r="K15" s="92"/>
    </row>
    <row r="16" spans="1:11">
      <c r="A16" s="85" t="s">
        <v>28</v>
      </c>
      <c r="B16" s="90"/>
      <c r="C16" s="91"/>
      <c r="D16" s="91"/>
      <c r="E16" s="91"/>
      <c r="F16" s="91"/>
      <c r="G16" s="91"/>
      <c r="H16" s="91"/>
      <c r="I16" s="91"/>
      <c r="J16" s="91"/>
      <c r="K16" s="92"/>
    </row>
    <row r="17" spans="1:11">
      <c r="A17" s="85" t="s">
        <v>29</v>
      </c>
      <c r="B17" s="90"/>
      <c r="C17" s="91"/>
      <c r="D17" s="91"/>
      <c r="E17" s="91"/>
      <c r="F17" s="91"/>
      <c r="G17" s="91"/>
      <c r="H17" s="91"/>
      <c r="I17" s="91"/>
      <c r="J17" s="91"/>
      <c r="K17" s="92"/>
    </row>
    <row r="18" spans="1:11">
      <c r="A18" s="85" t="s">
        <v>30</v>
      </c>
      <c r="B18" s="90"/>
      <c r="C18" s="91"/>
      <c r="D18" s="91"/>
      <c r="E18" s="91"/>
      <c r="F18" s="91"/>
      <c r="G18" s="91"/>
      <c r="H18" s="91"/>
      <c r="I18" s="91"/>
      <c r="J18" s="91"/>
      <c r="K18" s="92"/>
    </row>
    <row r="19" spans="1:11">
      <c r="A19" s="85" t="s">
        <v>31</v>
      </c>
      <c r="B19" s="90"/>
      <c r="C19" s="91"/>
      <c r="D19" s="91"/>
      <c r="E19" s="91"/>
      <c r="F19" s="91"/>
      <c r="G19" s="91"/>
      <c r="H19" s="91"/>
      <c r="I19" s="91"/>
      <c r="J19" s="91"/>
      <c r="K19" s="92"/>
    </row>
    <row r="20" spans="1:11">
      <c r="A20" s="85" t="s">
        <v>32</v>
      </c>
      <c r="B20" s="90"/>
      <c r="C20" s="91"/>
      <c r="D20" s="91"/>
      <c r="E20" s="91"/>
      <c r="F20" s="91"/>
      <c r="G20" s="91"/>
      <c r="H20" s="91"/>
      <c r="I20" s="91"/>
      <c r="J20" s="91"/>
      <c r="K20" s="92"/>
    </row>
    <row r="21" spans="1:11">
      <c r="A21" s="85" t="s">
        <v>33</v>
      </c>
      <c r="B21" s="90"/>
      <c r="C21" s="91"/>
      <c r="D21" s="91"/>
      <c r="E21" s="91"/>
      <c r="F21" s="91"/>
      <c r="G21" s="91"/>
      <c r="H21" s="91"/>
      <c r="I21" s="91"/>
      <c r="J21" s="91"/>
      <c r="K21" s="92"/>
    </row>
    <row r="22" spans="1:11">
      <c r="A22" s="85" t="s">
        <v>34</v>
      </c>
      <c r="B22" s="90"/>
      <c r="C22" s="91"/>
      <c r="D22" s="91"/>
      <c r="E22" s="91"/>
      <c r="F22" s="91"/>
      <c r="G22" s="91"/>
      <c r="H22" s="91"/>
      <c r="I22" s="91"/>
      <c r="J22" s="91"/>
      <c r="K22" s="92"/>
    </row>
    <row r="23" spans="1:11">
      <c r="A23" s="85" t="s">
        <v>35</v>
      </c>
      <c r="B23" s="90"/>
      <c r="C23" s="91"/>
      <c r="D23" s="91"/>
      <c r="E23" s="91"/>
      <c r="F23" s="91"/>
      <c r="G23" s="91"/>
      <c r="H23" s="91"/>
      <c r="I23" s="91"/>
      <c r="J23" s="91"/>
      <c r="K23" s="92"/>
    </row>
    <row r="24" spans="1:11">
      <c r="A24" s="85" t="s">
        <v>36</v>
      </c>
      <c r="B24" s="90"/>
      <c r="C24" s="91"/>
      <c r="D24" s="91"/>
      <c r="E24" s="91"/>
      <c r="F24" s="91"/>
      <c r="G24" s="91"/>
      <c r="H24" s="91"/>
      <c r="I24" s="91"/>
      <c r="J24" s="91"/>
      <c r="K24" s="92"/>
    </row>
    <row r="25" spans="1:11">
      <c r="A25" s="85" t="s">
        <v>37</v>
      </c>
      <c r="B25" s="90"/>
      <c r="C25" s="91"/>
      <c r="D25" s="91"/>
      <c r="E25" s="91"/>
      <c r="F25" s="91"/>
      <c r="G25" s="91"/>
      <c r="H25" s="91"/>
      <c r="I25" s="91"/>
      <c r="J25" s="91"/>
      <c r="K25" s="92"/>
    </row>
    <row r="26" spans="1:11">
      <c r="A26" s="85" t="s">
        <v>38</v>
      </c>
      <c r="B26" s="90"/>
      <c r="C26" s="91"/>
      <c r="D26" s="91"/>
      <c r="E26" s="91"/>
      <c r="F26" s="91"/>
      <c r="G26" s="91"/>
      <c r="H26" s="91"/>
      <c r="I26" s="91"/>
      <c r="J26" s="91"/>
      <c r="K26" s="92"/>
    </row>
    <row r="27" spans="1:11">
      <c r="A27" s="85" t="s">
        <v>39</v>
      </c>
      <c r="B27" s="90"/>
      <c r="C27" s="91"/>
      <c r="D27" s="91"/>
      <c r="E27" s="91"/>
      <c r="F27" s="91"/>
      <c r="G27" s="91"/>
      <c r="H27" s="91"/>
      <c r="I27" s="91"/>
      <c r="J27" s="91"/>
      <c r="K27" s="92"/>
    </row>
    <row r="28" spans="1:11">
      <c r="A28" s="85" t="s">
        <v>40</v>
      </c>
      <c r="B28" s="90"/>
      <c r="C28" s="91"/>
      <c r="D28" s="91"/>
      <c r="E28" s="91"/>
      <c r="F28" s="91"/>
      <c r="G28" s="91"/>
      <c r="H28" s="91"/>
      <c r="I28" s="91"/>
      <c r="J28" s="91"/>
      <c r="K28" s="92"/>
    </row>
    <row r="29" spans="1:11">
      <c r="A29" s="85" t="s">
        <v>41</v>
      </c>
      <c r="B29" s="90"/>
      <c r="C29" s="91"/>
      <c r="D29" s="91"/>
      <c r="E29" s="91"/>
      <c r="F29" s="91"/>
      <c r="G29" s="91"/>
      <c r="H29" s="91"/>
      <c r="I29" s="91"/>
      <c r="J29" s="91"/>
      <c r="K29" s="92"/>
    </row>
    <row r="30" spans="1:11">
      <c r="A30" s="85" t="s">
        <v>42</v>
      </c>
      <c r="B30" s="90"/>
      <c r="C30" s="91"/>
      <c r="D30" s="91"/>
      <c r="E30" s="91"/>
      <c r="F30" s="91"/>
      <c r="G30" s="91"/>
      <c r="H30" s="91"/>
      <c r="I30" s="91"/>
      <c r="J30" s="91"/>
      <c r="K30" s="92"/>
    </row>
    <row r="31" spans="1:11">
      <c r="A31" s="85" t="s">
        <v>43</v>
      </c>
      <c r="B31" s="90"/>
      <c r="C31" s="91"/>
      <c r="D31" s="91"/>
      <c r="E31" s="91"/>
      <c r="F31" s="91"/>
      <c r="G31" s="91"/>
      <c r="H31" s="91"/>
      <c r="I31" s="91"/>
      <c r="J31" s="91"/>
      <c r="K31" s="92"/>
    </row>
    <row r="32" spans="1:11">
      <c r="A32" s="85" t="s">
        <v>44</v>
      </c>
      <c r="B32" s="93"/>
      <c r="C32" s="94"/>
      <c r="D32" s="94"/>
      <c r="E32" s="94"/>
      <c r="F32" s="94"/>
      <c r="G32" s="94"/>
      <c r="H32" s="94"/>
      <c r="I32" s="94"/>
      <c r="J32" s="94"/>
      <c r="K32" s="95"/>
    </row>
  </sheetData>
  <pageMargins left="0.75" right="0.75" top="1" bottom="1" header="0.5" footer="0.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Niveau 1</vt:lpstr>
      <vt:lpstr>Niveau 2</vt:lpstr>
      <vt:lpstr>Niveau 3</vt:lpstr>
      <vt:lpstr>Niveau 4</vt:lpstr>
      <vt:lpstr>Niveau 5</vt:lpstr>
      <vt:lpstr>Niveau 6</vt:lpstr>
      <vt:lpstr>Grand test</vt:lpstr>
      <vt:lpstr>Graph élève</vt:lpstr>
      <vt:lpstr>Graphique Classe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w d</cp:lastModifiedBy>
  <cp:lastPrinted>2016-03-09T22:22:21Z</cp:lastPrinted>
  <dcterms:created xsi:type="dcterms:W3CDTF">2011-04-19T07:05:06Z</dcterms:created>
  <dcterms:modified xsi:type="dcterms:W3CDTF">2016-03-09T22:23:03Z</dcterms:modified>
</cp:coreProperties>
</file>